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08健康福祉部\☆02　障害福祉課\事業所指定関係\処遇改善加算リスト\R6\R5実績\"/>
    </mc:Choice>
  </mc:AlternateContent>
  <bookViews>
    <workbookView xWindow="-105" yWindow="-105" windowWidth="19425" windowHeight="11025" tabRatio="500" activeTab="1"/>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'別紙様式3-1'!$A$1:$AK$167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16"/>
            <color indexed="81"/>
            <rFont val="MS P ゴシック"/>
            <family val="3"/>
            <charset val="128"/>
          </rPr>
          <t xml:space="preserve">本様式3-1を完成させるには、「基本情報入力シート」「様式3-2」から転記される情報が必要です。
</t>
        </r>
        <r>
          <rPr>
            <sz val="26"/>
            <color indexed="81"/>
            <rFont val="MS P ゴシック"/>
            <family val="3"/>
            <charset val="128"/>
          </rPr>
          <t>まずは他のシートを完成させてください。</t>
        </r>
      </text>
    </comment>
    <comment ref="AJ18" authorId="1" shapeId="0">
      <text>
        <r>
          <rPr>
            <sz val="10"/>
            <color indexed="81"/>
            <rFont val="MS P ゴシック"/>
            <family val="3"/>
            <charset val="128"/>
          </rPr>
          <t>取得した加算について「〇」、取得しなかった加算について「×」を選択してください。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<sst xmlns="http://schemas.openxmlformats.org/spreadsheetml/2006/main" count="379" uniqueCount="292">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</sst>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sz val="16"/>
      <color indexed="81"/>
      <name val="MS P ゴシック"/>
      <family val="3"/>
      <charset val="128"/>
    </font>
    <font>
      <sz val="26"/>
      <color indexed="81"/>
      <name val="MS P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76" fillId="0" borderId="0" xfId="0" applyFont="1">
      <alignment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c r="N38" s="10"/>
      <c r="O38" s="10"/>
      <c r="P38" s="11" t="s">
        <v>31</v>
      </c>
      <c r="Q38" s="10"/>
      <c r="R38" s="10"/>
      <c r="S38" s="10"/>
      <c r="T38" s="12"/>
      <c r="U38" s="13"/>
      <c r="V38" s="14"/>
      <c r="W38" s="14"/>
      <c r="X38" s="14"/>
      <c r="AD38" s="5" t="str">
        <f>CONCATENATE(M38,N38,O38,P38,Q38,R38,S38,T38)</f>
        <v>－</v>
      </c>
    </row>
    <row r="39" spans="1:30" ht="20.100000000000001" customHeight="1">
      <c r="B39" s="15"/>
      <c r="C39" s="442" t="s">
        <v>32</v>
      </c>
      <c r="D39" s="442"/>
      <c r="E39" s="442"/>
      <c r="F39" s="442"/>
      <c r="G39" s="442"/>
      <c r="H39" s="442"/>
      <c r="I39" s="442"/>
      <c r="J39" s="442"/>
      <c r="K39" s="442"/>
      <c r="L39" s="443"/>
      <c r="M39" s="437"/>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c r="D53" s="460"/>
      <c r="E53" s="460"/>
      <c r="F53" s="460"/>
      <c r="G53" s="460"/>
      <c r="H53" s="460"/>
      <c r="I53" s="460"/>
      <c r="J53" s="460"/>
      <c r="K53" s="460"/>
      <c r="L53" s="461"/>
      <c r="M53" s="433"/>
      <c r="N53" s="433"/>
      <c r="O53" s="433"/>
      <c r="P53" s="433"/>
      <c r="Q53" s="433"/>
      <c r="R53" s="433"/>
      <c r="S53" s="433"/>
      <c r="T53" s="433"/>
      <c r="U53" s="433"/>
      <c r="V53" s="433"/>
      <c r="W53" s="23"/>
      <c r="X53" s="24"/>
      <c r="Y53" s="25"/>
      <c r="Z53" s="26"/>
      <c r="AA53" s="26"/>
      <c r="AB53" s="27"/>
    </row>
    <row r="54" spans="2:28" ht="38.25" customHeight="1">
      <c r="B54" s="6">
        <f>B53+1</f>
        <v>2</v>
      </c>
      <c r="C54" s="427"/>
      <c r="D54" s="428"/>
      <c r="E54" s="428"/>
      <c r="F54" s="428"/>
      <c r="G54" s="428"/>
      <c r="H54" s="428"/>
      <c r="I54" s="428"/>
      <c r="J54" s="428"/>
      <c r="K54" s="428"/>
      <c r="L54" s="429"/>
      <c r="M54" s="446"/>
      <c r="N54" s="446"/>
      <c r="O54" s="446"/>
      <c r="P54" s="446"/>
      <c r="Q54" s="446"/>
      <c r="R54" s="446"/>
      <c r="S54" s="446"/>
      <c r="T54" s="446"/>
      <c r="U54" s="446"/>
      <c r="V54" s="446"/>
      <c r="W54" s="28"/>
      <c r="X54" s="29"/>
      <c r="Y54" s="30"/>
      <c r="Z54" s="26"/>
      <c r="AA54" s="26"/>
      <c r="AB54" s="27"/>
    </row>
    <row r="55" spans="2:28" ht="38.25" customHeight="1">
      <c r="B55" s="6">
        <f t="shared" ref="B55:B118" si="0">B54+1</f>
        <v>3</v>
      </c>
      <c r="C55" s="427"/>
      <c r="D55" s="428"/>
      <c r="E55" s="428"/>
      <c r="F55" s="428"/>
      <c r="G55" s="428"/>
      <c r="H55" s="428"/>
      <c r="I55" s="428"/>
      <c r="J55" s="428"/>
      <c r="K55" s="428"/>
      <c r="L55" s="429"/>
      <c r="M55" s="446"/>
      <c r="N55" s="446"/>
      <c r="O55" s="446"/>
      <c r="P55" s="446"/>
      <c r="Q55" s="446"/>
      <c r="R55" s="446"/>
      <c r="S55" s="446"/>
      <c r="T55" s="446"/>
      <c r="U55" s="446"/>
      <c r="V55" s="446"/>
      <c r="W55" s="28"/>
      <c r="X55" s="29"/>
      <c r="Y55" s="31"/>
      <c r="Z55" s="26"/>
      <c r="AA55" s="26"/>
      <c r="AB55" s="27"/>
    </row>
    <row r="56" spans="2:28" ht="38.25" customHeight="1">
      <c r="B56" s="6">
        <f t="shared" si="0"/>
        <v>4</v>
      </c>
      <c r="C56" s="427"/>
      <c r="D56" s="428"/>
      <c r="E56" s="428"/>
      <c r="F56" s="428"/>
      <c r="G56" s="428"/>
      <c r="H56" s="428"/>
      <c r="I56" s="428"/>
      <c r="J56" s="428"/>
      <c r="K56" s="428"/>
      <c r="L56" s="429"/>
      <c r="M56" s="446"/>
      <c r="N56" s="446"/>
      <c r="O56" s="446"/>
      <c r="P56" s="446"/>
      <c r="Q56" s="446"/>
      <c r="R56" s="446"/>
      <c r="S56" s="446"/>
      <c r="T56" s="446"/>
      <c r="U56" s="446"/>
      <c r="V56" s="446"/>
      <c r="W56" s="28"/>
      <c r="X56" s="29"/>
      <c r="Y56" s="31"/>
      <c r="Z56" s="26"/>
      <c r="AA56" s="26"/>
      <c r="AB56" s="27"/>
    </row>
    <row r="57" spans="2:28" ht="38.25" customHeight="1">
      <c r="B57" s="6">
        <f t="shared" si="0"/>
        <v>5</v>
      </c>
      <c r="C57" s="427"/>
      <c r="D57" s="428"/>
      <c r="E57" s="428"/>
      <c r="F57" s="428"/>
      <c r="G57" s="428"/>
      <c r="H57" s="428"/>
      <c r="I57" s="428"/>
      <c r="J57" s="428"/>
      <c r="K57" s="428"/>
      <c r="L57" s="429"/>
      <c r="M57" s="446"/>
      <c r="N57" s="446"/>
      <c r="O57" s="446"/>
      <c r="P57" s="446"/>
      <c r="Q57" s="446"/>
      <c r="R57" s="446"/>
      <c r="S57" s="446"/>
      <c r="T57" s="446"/>
      <c r="U57" s="446"/>
      <c r="V57" s="446"/>
      <c r="W57" s="28"/>
      <c r="X57" s="29"/>
      <c r="Y57" s="31"/>
      <c r="Z57" s="26"/>
      <c r="AA57" s="26"/>
      <c r="AB57" s="27"/>
    </row>
    <row r="58" spans="2:28" ht="38.25" customHeight="1">
      <c r="B58" s="6">
        <f t="shared" si="0"/>
        <v>6</v>
      </c>
      <c r="C58" s="427"/>
      <c r="D58" s="428"/>
      <c r="E58" s="428"/>
      <c r="F58" s="428"/>
      <c r="G58" s="428"/>
      <c r="H58" s="428"/>
      <c r="I58" s="428"/>
      <c r="J58" s="428"/>
      <c r="K58" s="428"/>
      <c r="L58" s="429"/>
      <c r="M58" s="446"/>
      <c r="N58" s="446"/>
      <c r="O58" s="446"/>
      <c r="P58" s="446"/>
      <c r="Q58" s="446"/>
      <c r="R58" s="482"/>
      <c r="S58" s="483"/>
      <c r="T58" s="483"/>
      <c r="U58" s="483"/>
      <c r="V58" s="484"/>
      <c r="W58" s="28"/>
      <c r="X58" s="29"/>
      <c r="Y58" s="31"/>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tabSelected="1" view="pageBreakPreview" zoomScaleNormal="120" zoomScaleSheetLayoutView="100" workbookViewId="0">
      <selection activeCell="I3" sqref="I3"/>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9" t="s">
        <v>19</v>
      </c>
      <c r="Z1" s="759"/>
      <c r="AA1" s="759"/>
      <c r="AB1" s="759"/>
      <c r="AC1" s="759" t="str">
        <f>IF(基本情報入力シート!C32="","",基本情報入力シート!C32)</f>
        <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
      </c>
      <c r="L14" s="718"/>
      <c r="M14" s="718"/>
      <c r="N14" s="718"/>
      <c r="O14" s="718"/>
      <c r="P14" s="718"/>
      <c r="Q14" s="718"/>
      <c r="R14" s="718"/>
      <c r="S14" s="718"/>
      <c r="T14" s="719"/>
      <c r="U14" s="720" t="s">
        <v>24</v>
      </c>
      <c r="V14" s="721"/>
      <c r="W14" s="721"/>
      <c r="X14" s="722"/>
      <c r="Y14" s="723" t="str">
        <f>IF(基本情報入力シート!M46="","",基本情報入力シート!M46)</f>
        <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P18" s="423"/>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4.25"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0</v>
      </c>
      <c r="Q35" s="696"/>
      <c r="R35" s="696"/>
      <c r="S35" s="696"/>
      <c r="T35" s="696"/>
      <c r="U35" s="697"/>
      <c r="V35" s="199" t="s">
        <v>4</v>
      </c>
      <c r="W35" s="695">
        <f>IF('別紙様式3-2'!P8="","",'別紙様式3-2'!P8)</f>
        <v>0</v>
      </c>
      <c r="X35" s="696"/>
      <c r="Y35" s="696"/>
      <c r="Z35" s="696"/>
      <c r="AA35" s="696"/>
      <c r="AB35" s="697"/>
      <c r="AC35" s="199" t="s">
        <v>4</v>
      </c>
      <c r="AD35" s="695">
        <f>IF('別紙様式3-2'!P9="","",'別紙様式3-2'!P9)</f>
        <v>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c r="Q36" s="799"/>
      <c r="R36" s="799"/>
      <c r="S36" s="799"/>
      <c r="T36" s="799"/>
      <c r="U36" s="800"/>
      <c r="V36" s="202" t="s">
        <v>4</v>
      </c>
      <c r="W36" s="648">
        <f>IFERROR(S76+Y76+AE76,"")</f>
        <v>0</v>
      </c>
      <c r="X36" s="649"/>
      <c r="Y36" s="649"/>
      <c r="Z36" s="649"/>
      <c r="AA36" s="649"/>
      <c r="AB36" s="650"/>
      <c r="AC36" s="202" t="s">
        <v>4</v>
      </c>
      <c r="AD36" s="648">
        <f>IFERROR(S94+S96,"")</f>
        <v>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0</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291</v>
      </c>
      <c r="C42" s="815"/>
      <c r="D42" s="815"/>
      <c r="E42" s="815"/>
      <c r="F42" s="815"/>
      <c r="G42" s="815"/>
      <c r="H42" s="815"/>
      <c r="I42" s="815"/>
      <c r="J42" s="815"/>
      <c r="K42" s="815"/>
      <c r="L42" s="815"/>
      <c r="M42" s="815"/>
      <c r="N42" s="815"/>
      <c r="O42" s="815"/>
      <c r="P42" s="642">
        <f>P43-P44-P45-P46-P47</f>
        <v>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0</v>
      </c>
      <c r="T74" s="674"/>
      <c r="U74" s="674"/>
      <c r="V74" s="674"/>
      <c r="W74" s="674"/>
      <c r="X74" s="370"/>
      <c r="Y74" s="674" t="b">
        <v>0</v>
      </c>
      <c r="Z74" s="674"/>
      <c r="AA74" s="674"/>
      <c r="AB74" s="674"/>
      <c r="AC74" s="674"/>
      <c r="AD74" s="374"/>
      <c r="AE74" s="674" t="b">
        <v>0</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c r="T75" s="667"/>
      <c r="U75" s="667"/>
      <c r="V75" s="667"/>
      <c r="W75" s="667"/>
      <c r="X75" s="371" t="s">
        <v>154</v>
      </c>
      <c r="Y75" s="667"/>
      <c r="Z75" s="667"/>
      <c r="AA75" s="667"/>
      <c r="AB75" s="667"/>
      <c r="AC75" s="667"/>
      <c r="AD75" s="371" t="s">
        <v>154</v>
      </c>
      <c r="AE75" s="667"/>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c r="T76" s="669"/>
      <c r="U76" s="669"/>
      <c r="V76" s="669"/>
      <c r="W76" s="669"/>
      <c r="X76" s="372" t="s">
        <v>4</v>
      </c>
      <c r="Y76" s="669"/>
      <c r="Z76" s="669"/>
      <c r="AA76" s="669"/>
      <c r="AB76" s="669"/>
      <c r="AC76" s="669"/>
      <c r="AD76" s="372" t="s">
        <v>4</v>
      </c>
      <c r="AE76" s="669"/>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t="e">
        <f>S76/(S75*12)</f>
        <v>#DIV/0!</v>
      </c>
      <c r="T77" s="671"/>
      <c r="U77" s="671"/>
      <c r="V77" s="671"/>
      <c r="W77" s="671"/>
      <c r="X77" s="373" t="s">
        <v>4</v>
      </c>
      <c r="Y77" s="672" t="e">
        <f>Y76/(Y75*12)</f>
        <v>#DIV/0!</v>
      </c>
      <c r="Z77" s="671"/>
      <c r="AA77" s="671"/>
      <c r="AB77" s="671"/>
      <c r="AC77" s="673"/>
      <c r="AD77" s="373" t="s">
        <v>4</v>
      </c>
      <c r="AE77" s="672" t="e">
        <f>AE76/(AE75*12)</f>
        <v>#DIV/0!</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t="e">
        <f>IF(Y77, S77/Y77, 1)</f>
        <v>#DIV/0!</v>
      </c>
      <c r="U78" s="732"/>
      <c r="V78" s="733"/>
      <c r="W78" s="737" t="s">
        <v>125</v>
      </c>
      <c r="X78" s="739"/>
      <c r="Y78" s="741" t="s">
        <v>124</v>
      </c>
      <c r="Z78" s="731" t="e">
        <f>IF(Y77,1,0)</f>
        <v>#DIV/0!</v>
      </c>
      <c r="AA78" s="732"/>
      <c r="AB78" s="733"/>
      <c r="AC78" s="737" t="s">
        <v>125</v>
      </c>
      <c r="AD78" s="739"/>
      <c r="AE78" s="741" t="s">
        <v>124</v>
      </c>
      <c r="AF78" s="731" t="e">
        <f>IF(Y77, AE77/Y77, IF(AE77, AE77/S77, 0))</f>
        <v>#DIV/0!</v>
      </c>
      <c r="AG78" s="732"/>
      <c r="AH78" s="733"/>
      <c r="AI78" s="817" t="s">
        <v>125</v>
      </c>
      <c r="AJ78" s="357" t="str">
        <f>IF(M18="○", IF(AND(S74=TRUE, Y74=TRUE), IF(AND(T78&gt;Z78, Z78&gt;0),"○","×"),""),"")</f>
        <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c r="Z82" s="615"/>
      <c r="AA82" s="615"/>
      <c r="AB82" s="615"/>
      <c r="AC82" s="616"/>
      <c r="AD82" s="377" t="s">
        <v>4</v>
      </c>
      <c r="AE82" s="299" t="s">
        <v>140</v>
      </c>
      <c r="AF82" s="300" t="str">
        <f>IF(M18="○", IF(Y82, IF(Y82&lt;=4400000,"○","☓"),""),"")</f>
        <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0</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0</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c r="T95" s="545"/>
      <c r="U95" s="545"/>
      <c r="V95" s="545"/>
      <c r="W95" s="546"/>
      <c r="X95" s="217" t="s">
        <v>4</v>
      </c>
      <c r="Y95" s="221" t="s">
        <v>16</v>
      </c>
      <c r="Z95" s="547">
        <f>IFERROR(S95/S94*100,0)</f>
        <v>0</v>
      </c>
      <c r="AA95" s="548"/>
      <c r="AB95" s="549"/>
      <c r="AC95" s="208" t="s">
        <v>17</v>
      </c>
      <c r="AD95" s="222" t="s">
        <v>123</v>
      </c>
      <c r="AE95" s="397" t="s">
        <v>140</v>
      </c>
      <c r="AF95" s="396" t="str">
        <f>IF(X18="○", IF(Z95=0,"",IF(Z95&gt;=200/3,"○","×")),"")</f>
        <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c r="T97" s="551"/>
      <c r="U97" s="551"/>
      <c r="V97" s="551"/>
      <c r="W97" s="552"/>
      <c r="X97" s="217" t="s">
        <v>4</v>
      </c>
      <c r="Y97" s="221" t="s">
        <v>16</v>
      </c>
      <c r="Z97" s="547">
        <f>IFERROR(S97/S96*100,0)</f>
        <v>0</v>
      </c>
      <c r="AA97" s="548"/>
      <c r="AB97" s="549"/>
      <c r="AC97" s="208" t="s">
        <v>17</v>
      </c>
      <c r="AD97" s="222" t="s">
        <v>123</v>
      </c>
      <c r="AE97" s="397" t="s">
        <v>140</v>
      </c>
      <c r="AF97" s="396" t="str">
        <f>IF(X18="○", IF(Z97=0,"",IF(Z97&gt;=200/3,"○","×")),"")</f>
        <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0</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0</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0</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c r="E142" s="496"/>
      <c r="F142" s="70" t="s">
        <v>2</v>
      </c>
      <c r="G142" s="495"/>
      <c r="H142" s="496"/>
      <c r="I142" s="70" t="s">
        <v>3</v>
      </c>
      <c r="J142" s="495"/>
      <c r="K142" s="496"/>
      <c r="L142" s="70" t="s">
        <v>6</v>
      </c>
      <c r="N142" s="500" t="s">
        <v>25</v>
      </c>
      <c r="O142" s="496"/>
      <c r="P142" s="496"/>
      <c r="Q142" s="501" t="str">
        <f>IF(基本情報入力シート!M37="","",基本情報入力シート!M37)</f>
        <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313"/>
      <c r="T143" s="313"/>
      <c r="U143" s="313"/>
      <c r="V143" s="313"/>
      <c r="W143" s="313"/>
      <c r="X143" s="505" t="s">
        <v>34</v>
      </c>
      <c r="Y143" s="506"/>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rowBreaks count="3" manualBreakCount="3">
    <brk id="61" max="36" man="1"/>
    <brk id="98" max="36" man="1"/>
    <brk id="14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B1" zoomScaleNormal="120" zoomScaleSheetLayoutView="100" workbookViewId="0">
      <selection activeCell="Q19" sqref="Q19"/>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f>基本情報入力シート!$M$37</f>
        <v>0</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0</v>
      </c>
      <c r="Q7" s="81"/>
    </row>
    <row r="8" spans="1:23" ht="18" customHeight="1">
      <c r="B8" s="866" t="s">
        <v>82</v>
      </c>
      <c r="C8" s="867"/>
      <c r="D8" s="867"/>
      <c r="E8" s="867"/>
      <c r="F8" s="867"/>
      <c r="G8" s="867"/>
      <c r="H8" s="867"/>
      <c r="I8" s="867"/>
      <c r="J8" s="867"/>
      <c r="K8" s="867"/>
      <c r="L8" s="867"/>
      <c r="M8" s="867"/>
      <c r="N8" s="867"/>
      <c r="O8" s="868"/>
      <c r="P8" s="147">
        <f>SUM(T19:T118)</f>
        <v>0</v>
      </c>
      <c r="Q8"/>
      <c r="R8"/>
      <c r="S8"/>
      <c r="T8"/>
    </row>
    <row r="9" spans="1:23" ht="18" customHeight="1" thickBot="1">
      <c r="B9" s="836" t="s">
        <v>110</v>
      </c>
      <c r="C9" s="837"/>
      <c r="D9" s="837"/>
      <c r="E9" s="837"/>
      <c r="F9" s="837"/>
      <c r="G9" s="837"/>
      <c r="H9" s="837"/>
      <c r="I9" s="837"/>
      <c r="J9" s="837"/>
      <c r="K9" s="837"/>
      <c r="L9" s="837"/>
      <c r="M9" s="837"/>
      <c r="N9" s="837"/>
      <c r="O9" s="837"/>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
      </c>
      <c r="C19" s="830"/>
      <c r="D19" s="830"/>
      <c r="E19" s="830"/>
      <c r="F19" s="830"/>
      <c r="G19" s="830"/>
      <c r="H19" s="830"/>
      <c r="I19" s="830"/>
      <c r="J19" s="830"/>
      <c r="K19" s="831"/>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9" t="str">
        <f>IF(基本情報入力シート!C54="","",基本情報入力シート!C54)</f>
        <v/>
      </c>
      <c r="C20" s="830"/>
      <c r="D20" s="830"/>
      <c r="E20" s="830"/>
      <c r="F20" s="830"/>
      <c r="G20" s="830"/>
      <c r="H20" s="830"/>
      <c r="I20" s="830"/>
      <c r="J20" s="830"/>
      <c r="K20" s="831"/>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9" t="str">
        <f>IF(基本情報入力シート!C55="","",基本情報入力シート!C55)</f>
        <v/>
      </c>
      <c r="C21" s="830"/>
      <c r="D21" s="830"/>
      <c r="E21" s="830"/>
      <c r="F21" s="830"/>
      <c r="G21" s="830"/>
      <c r="H21" s="830"/>
      <c r="I21" s="830"/>
      <c r="J21" s="830"/>
      <c r="K21" s="831"/>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9" t="str">
        <f>IF(基本情報入力シート!C56="","",基本情報入力シート!C56)</f>
        <v/>
      </c>
      <c r="C22" s="830"/>
      <c r="D22" s="830"/>
      <c r="E22" s="830"/>
      <c r="F22" s="830"/>
      <c r="G22" s="830"/>
      <c r="H22" s="830"/>
      <c r="I22" s="830"/>
      <c r="J22" s="830"/>
      <c r="K22" s="831"/>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9" t="str">
        <f>IF(基本情報入力シート!C57="","",基本情報入力シート!C57)</f>
        <v/>
      </c>
      <c r="C23" s="830"/>
      <c r="D23" s="830"/>
      <c r="E23" s="830"/>
      <c r="F23" s="830"/>
      <c r="G23" s="830"/>
      <c r="H23" s="830"/>
      <c r="I23" s="830"/>
      <c r="J23" s="830"/>
      <c r="K23" s="831"/>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9" t="str">
        <f>IF(基本情報入力シート!C58="","",基本情報入力シート!C58)</f>
        <v/>
      </c>
      <c r="C24" s="830"/>
      <c r="D24" s="830"/>
      <c r="E24" s="830"/>
      <c r="F24" s="830"/>
      <c r="G24" s="830"/>
      <c r="H24" s="830"/>
      <c r="I24" s="830"/>
      <c r="J24" s="830"/>
      <c r="K24" s="831"/>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栗田 佳樹</cp:lastModifiedBy>
  <cp:lastPrinted>2024-07-01T02:26:50Z</cp:lastPrinted>
  <dcterms:created xsi:type="dcterms:W3CDTF">2018-06-19T01:27:02Z</dcterms:created>
  <dcterms:modified xsi:type="dcterms:W3CDTF">2024-07-01T02:35:57Z</dcterms:modified>
</cp:coreProperties>
</file>