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務課\300予算担当\【予算総括】随時\08 経営比較分析表\R5\回答\【経営比較分析表】2022_202029_46_010\"/>
    </mc:Choice>
  </mc:AlternateContent>
  <workbookProtection workbookAlgorithmName="SHA-512" workbookHashValue="T9tEr3s3bzB8OIR6NLwQIwQ9METtqqwcjVd2NU6zRAadPllz0JjpkCeIACTngP0o62r+S8BmvL9PwqrfZ1Tj5g==" workbookSaltValue="ND6lfcfPV0uizKpx6C3ns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<sst xmlns="http://schemas.openxmlformats.org/spreadsheetml/2006/main" count="228" uniqueCount="113">
  <si>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</si>
  <si>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</si>
  <si>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</si>
  <si>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</si>
  <si>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</si>
  <si>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</si>
  <si>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</si>
  <si>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</si>
  <si>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</si>
  <si>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</si>
  <si>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</si>
  <si>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</si>
  <si>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</si>
  <si>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</si>
  <si>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</si>
  <si>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</si>
  <si>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</si>
  <si>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</si>
  <si>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</si>
  <si>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</si>
  <si>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</si>
  <si>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</si>
  <si>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</si>
  <si>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</si>
  <si>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</si>
  <si>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</si>
  <si>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</si>
  <si>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</si>
  <si>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</si>
  <si>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</si>
  <si>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</si>
  <si>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</si>
  <si>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</si>
  <si>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</si>
  <si>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</si>
  <si>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</si>
  <si>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</si>
  <si>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</si>
  <si>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</si>
  <si>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</si>
  <si>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</si>
  <si>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</si>
  <si>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</si>
  <si>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</si>
  <si>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</si>
  <si>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</si>
  <si>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</si>
  <si>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</si>
  <si>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</si>
  <si>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</si>
  <si>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</si>
  <si>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</si>
  <si>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</si>
  <si>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</si>
  <si>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</si>
  <si>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</si>
  <si>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</si>
  <si>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</si>
  <si>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</si>
  <si>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</si>
  <si>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</si>
  <si>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</si>
  <si>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</si>
  <si>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</si>
  <si>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</si>
  <si>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</si>
  <si>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</si>
  <si>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</si>
  <si>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</si>
  <si>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</si>
  <si>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</si>
  <si>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</si>
  <si>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</si>
  <si>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</si>
  <si>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</si>
  <si>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</si>
  <si>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</si>
  <si>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</si>
  <si>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</si>
  <si>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</si>
  <si>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</si>
  <si>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</si>
  <si>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</si>
  <si>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</si>
  <si>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</si>
  <si>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</si>
  <si>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</si>
  <si>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</si>
  <si>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</si>
  <si>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</si>
  <si>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</si>
  <si>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</si>
  <si>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</si>
  <si>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</si>
  <si>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</si>
  <si>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</si>
  <si>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</si>
  <si>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</si>
  <si>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</si>
  <si>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</si>
  <si>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</si>
  <si>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</si>
  <si>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</si>
  <si>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</si>
  <si>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</si>
  <si>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</si>
  <si>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</si>
  <si>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</si>
  <si>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</si>
  <si>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</si>
  <si>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①有形固定資産減価償却率は、全国平均や類似団体平均値と比較してやや高い傾向にあります。
　②管路経年化率、③管路更新率は、全国平均や類似団体平均値と比べて低く推移していますが、これは昭和60年頃から平成12年頃にかけて、下水道工事に関連して布設替工事を積極的に実施したことに起因しています。
　今後、これらの時期に布設した管路の更新需要の急激な増加が見込まれているため、平成29年度にアセットマネジメント計画を策定し、本計画の中で松本市標準耐用年数を定め、更新需要の圧縮と平準化を図っています。
※ アセットマネジメント
　長期的な視点に立ち、水道施設のライフサイクル全体に渡って効率的かつ効果的に維持管理等を行う管理手法</t>
    <rPh sb="36" eb="38">
      <t>ケイコウ</t>
    </rPh>
    <rPh sb="55" eb="57">
      <t>カンロ</t>
    </rPh>
    <rPh sb="57" eb="59">
      <t>コウシン</t>
    </rPh>
    <rPh sb="59" eb="60">
      <t>リツ</t>
    </rPh>
    <rPh sb="92" eb="94">
      <t>ショウワ</t>
    </rPh>
    <rPh sb="96" eb="97">
      <t>ネン</t>
    </rPh>
    <rPh sb="97" eb="98">
      <t>ゴロ</t>
    </rPh>
    <rPh sb="100" eb="102">
      <t>ヘイセイ</t>
    </rPh>
    <rPh sb="104" eb="105">
      <t>ネン</t>
    </rPh>
    <rPh sb="105" eb="106">
      <t>ゴロ</t>
    </rPh>
    <rPh sb="111" eb="114">
      <t>ゲスイドウ</t>
    </rPh>
    <rPh sb="114" eb="116">
      <t>コウジ</t>
    </rPh>
    <rPh sb="117" eb="119">
      <t>カンレン</t>
    </rPh>
    <rPh sb="121" eb="124">
      <t>フセツガ</t>
    </rPh>
    <rPh sb="124" eb="126">
      <t>コウジ</t>
    </rPh>
    <rPh sb="127" eb="130">
      <t>セッキョクテキ</t>
    </rPh>
    <rPh sb="131" eb="133">
      <t>ジッシ</t>
    </rPh>
    <rPh sb="138" eb="140">
      <t>キイン</t>
    </rPh>
    <rPh sb="155" eb="157">
      <t>ジキ</t>
    </rPh>
    <rPh sb="158" eb="160">
      <t>フセツ</t>
    </rPh>
    <rPh sb="162" eb="164">
      <t>カンロ</t>
    </rPh>
    <rPh sb="165" eb="167">
      <t>コウシン</t>
    </rPh>
    <rPh sb="167" eb="169">
      <t>ジュヨウ</t>
    </rPh>
    <rPh sb="170" eb="172">
      <t>キュウゲキ</t>
    </rPh>
    <rPh sb="176" eb="178">
      <t>ミコ</t>
    </rPh>
    <rPh sb="186" eb="188">
      <t>ヘイセイ</t>
    </rPh>
    <rPh sb="190" eb="192">
      <t>ネンド</t>
    </rPh>
    <rPh sb="203" eb="205">
      <t>ケイカク</t>
    </rPh>
    <rPh sb="206" eb="208">
      <t>サクテイ</t>
    </rPh>
    <rPh sb="210" eb="211">
      <t>ホン</t>
    </rPh>
    <rPh sb="211" eb="213">
      <t>ケイカク</t>
    </rPh>
    <rPh sb="214" eb="215">
      <t>ナカ</t>
    </rPh>
    <rPh sb="218" eb="219">
      <t>シ</t>
    </rPh>
    <rPh sb="219" eb="221">
      <t>ヒョウジュン</t>
    </rPh>
    <rPh sb="221" eb="223">
      <t>タイヨウ</t>
    </rPh>
    <rPh sb="223" eb="225">
      <t>ネンスウ</t>
    </rPh>
    <rPh sb="226" eb="227">
      <t>サダ</t>
    </rPh>
    <rPh sb="229" eb="231">
      <t>コウシン</t>
    </rPh>
    <rPh sb="231" eb="233">
      <t>ジュヨウ</t>
    </rPh>
    <rPh sb="234" eb="236">
      <t>アッシュク</t>
    </rPh>
    <rPh sb="237" eb="240">
      <t>ヘイジュンカ</t>
    </rPh>
    <rPh sb="241" eb="242">
      <t>ハカ</t>
    </rPh>
    <phoneticPr fontId="4"/>
  </si>
  <si>
    <t>　①経常収支比率は、100％を超えていますが、低下傾向にあります。特に令和4年度は物価上昇等による費用の増加により⑥給水原価が上昇しています。今後、収益確保と費用削減に向けた一層の取組みが必要な状況です。
　③流動比率は、全国平均や類似団体平均値を大きく上回っています。企業債の償還ピークを過ぎ、毎年の償還元金が減少傾向にあることが主な要因です。しかし、今後も給水収益の減少が見込まれ、運転資金（現金）の確保が課題となることから、中長期的なキャッシュフロー分析が求められます。
　④企業債残高対給水収益比率は、一定のルールに基づき企業債の借入れを抑制している効果により、全国平均や類似団体平均値よりも低い数値で推移しています。令和4年度は水道料金負担軽減事業により給水収益が減少したため、数値が上昇しています。
　⑤料金回収率は、令和元年度以降100％を下回っており、年々低下傾向にあります。健全な経営を持続するためには、適正な水道料金の設定が求められています。また、令和4年度は水道料金負担軽減事業により給水収益が減少したため、数値が低下しています。
　➆施設利用率は、全国平均や類似団体平均値と比較して高くなっていますが、水需要の減少を踏まえたうえで、広域化を含め、適切な施設規模を検討していきます。
　⑧有収率は、平成27年度に簡易水道事業を統合して以降低下傾向でしたが、建設改良工事を行い、徐々に上昇傾向にあります。引き続き、漏水防止対策に注力していきます。</t>
    <rPh sb="33" eb="34">
      <t>トク</t>
    </rPh>
    <rPh sb="35" eb="37">
      <t>レイワ</t>
    </rPh>
    <rPh sb="38" eb="40">
      <t>ネンド</t>
    </rPh>
    <rPh sb="41" eb="43">
      <t>ブッカ</t>
    </rPh>
    <rPh sb="43" eb="45">
      <t>ジョウショウ</t>
    </rPh>
    <rPh sb="45" eb="46">
      <t>トウ</t>
    </rPh>
    <rPh sb="49" eb="51">
      <t>ヒヨウ</t>
    </rPh>
    <rPh sb="52" eb="54">
      <t>ゾウカ</t>
    </rPh>
    <rPh sb="71" eb="73">
      <t>コンゴ</t>
    </rPh>
    <rPh sb="105" eb="107">
      <t>リュウドウ</t>
    </rPh>
    <rPh sb="107" eb="109">
      <t>ヒリツ</t>
    </rPh>
    <rPh sb="111" eb="113">
      <t>ゼンコク</t>
    </rPh>
    <rPh sb="113" eb="115">
      <t>ヘイキン</t>
    </rPh>
    <rPh sb="116" eb="118">
      <t>ルイジ</t>
    </rPh>
    <rPh sb="118" eb="120">
      <t>ダンタイ</t>
    </rPh>
    <rPh sb="120" eb="123">
      <t>ヘイキンチ</t>
    </rPh>
    <rPh sb="124" eb="125">
      <t>オオ</t>
    </rPh>
    <rPh sb="127" eb="129">
      <t>ウワマワ</t>
    </rPh>
    <rPh sb="135" eb="137">
      <t>キギョウ</t>
    </rPh>
    <rPh sb="137" eb="138">
      <t>サイ</t>
    </rPh>
    <rPh sb="139" eb="141">
      <t>ショウカン</t>
    </rPh>
    <rPh sb="145" eb="146">
      <t>ス</t>
    </rPh>
    <rPh sb="148" eb="150">
      <t>マイトシ</t>
    </rPh>
    <rPh sb="151" eb="153">
      <t>ショウカン</t>
    </rPh>
    <rPh sb="153" eb="155">
      <t>ガンキン</t>
    </rPh>
    <rPh sb="156" eb="160">
      <t>ゲンショウケイコウ</t>
    </rPh>
    <rPh sb="166" eb="167">
      <t>オモ</t>
    </rPh>
    <rPh sb="168" eb="170">
      <t>ヨウイン</t>
    </rPh>
    <rPh sb="177" eb="179">
      <t>コンゴ</t>
    </rPh>
    <rPh sb="180" eb="182">
      <t>キュウスイ</t>
    </rPh>
    <rPh sb="182" eb="184">
      <t>シュウエキ</t>
    </rPh>
    <rPh sb="185" eb="187">
      <t>ゲンショウ</t>
    </rPh>
    <rPh sb="188" eb="190">
      <t>ミコ</t>
    </rPh>
    <rPh sb="193" eb="195">
      <t>ウンテン</t>
    </rPh>
    <rPh sb="195" eb="197">
      <t>シキン</t>
    </rPh>
    <rPh sb="198" eb="200">
      <t>ゲンキン</t>
    </rPh>
    <rPh sb="202" eb="204">
      <t>カクホ</t>
    </rPh>
    <rPh sb="205" eb="207">
      <t>カダイ</t>
    </rPh>
    <rPh sb="215" eb="219">
      <t>チュウチョウキテキ</t>
    </rPh>
    <rPh sb="228" eb="230">
      <t>ブンセキ</t>
    </rPh>
    <rPh sb="231" eb="232">
      <t>モト</t>
    </rPh>
    <rPh sb="279" eb="281">
      <t>コウカ</t>
    </rPh>
    <rPh sb="285" eb="287">
      <t>ゼンコク</t>
    </rPh>
    <rPh sb="287" eb="289">
      <t>ヘイキン</t>
    </rPh>
    <rPh sb="290" eb="292">
      <t>ルイジ</t>
    </rPh>
    <rPh sb="292" eb="294">
      <t>ダンタイ</t>
    </rPh>
    <rPh sb="294" eb="297">
      <t>ヘイキンチ</t>
    </rPh>
    <rPh sb="300" eb="301">
      <t>ヒク</t>
    </rPh>
    <rPh sb="302" eb="303">
      <t>スウ</t>
    </rPh>
    <rPh sb="303" eb="304">
      <t>アタイ</t>
    </rPh>
    <rPh sb="305" eb="307">
      <t>スイイ</t>
    </rPh>
    <rPh sb="313" eb="315">
      <t>レイワ</t>
    </rPh>
    <rPh sb="316" eb="318">
      <t>ネンド</t>
    </rPh>
    <rPh sb="319" eb="321">
      <t>スイドウ</t>
    </rPh>
    <rPh sb="321" eb="323">
      <t>リョウキン</t>
    </rPh>
    <rPh sb="323" eb="325">
      <t>フタン</t>
    </rPh>
    <rPh sb="325" eb="327">
      <t>ケイゲン</t>
    </rPh>
    <rPh sb="327" eb="329">
      <t>ジギョウ</t>
    </rPh>
    <rPh sb="332" eb="334">
      <t>キュウスイ</t>
    </rPh>
    <rPh sb="334" eb="336">
      <t>シュウエキ</t>
    </rPh>
    <rPh sb="337" eb="339">
      <t>ゲンショウ</t>
    </rPh>
    <rPh sb="344" eb="345">
      <t>スウ</t>
    </rPh>
    <rPh sb="345" eb="346">
      <t>アタイ</t>
    </rPh>
    <rPh sb="347" eb="349">
      <t>ジョウショウ</t>
    </rPh>
    <rPh sb="358" eb="360">
      <t>リョウキン</t>
    </rPh>
    <rPh sb="360" eb="362">
      <t>カイシュウ</t>
    </rPh>
    <rPh sb="362" eb="363">
      <t>リツ</t>
    </rPh>
    <rPh sb="365" eb="367">
      <t>レイワ</t>
    </rPh>
    <rPh sb="367" eb="369">
      <t>ガンネン</t>
    </rPh>
    <rPh sb="369" eb="370">
      <t>ド</t>
    </rPh>
    <rPh sb="370" eb="372">
      <t>イコウ</t>
    </rPh>
    <rPh sb="377" eb="379">
      <t>シタマワ</t>
    </rPh>
    <rPh sb="384" eb="386">
      <t>ネンネン</t>
    </rPh>
    <rPh sb="386" eb="388">
      <t>テイカ</t>
    </rPh>
    <rPh sb="388" eb="390">
      <t>ケイコウ</t>
    </rPh>
    <rPh sb="396" eb="398">
      <t>ケンゼン</t>
    </rPh>
    <rPh sb="399" eb="401">
      <t>ケイエイ</t>
    </rPh>
    <rPh sb="402" eb="404">
      <t>ジゾク</t>
    </rPh>
    <rPh sb="411" eb="413">
      <t>テキセイ</t>
    </rPh>
    <rPh sb="414" eb="416">
      <t>スイドウ</t>
    </rPh>
    <rPh sb="416" eb="418">
      <t>リョウキン</t>
    </rPh>
    <rPh sb="419" eb="421">
      <t>セッテイ</t>
    </rPh>
    <rPh sb="422" eb="423">
      <t>モト</t>
    </rPh>
    <rPh sb="434" eb="436">
      <t>レイワ</t>
    </rPh>
    <rPh sb="437" eb="439">
      <t>ネンド</t>
    </rPh>
    <rPh sb="440" eb="442">
      <t>スイドウ</t>
    </rPh>
    <rPh sb="442" eb="444">
      <t>リョウキン</t>
    </rPh>
    <rPh sb="444" eb="446">
      <t>フタン</t>
    </rPh>
    <rPh sb="446" eb="448">
      <t>ケイゲン</t>
    </rPh>
    <rPh sb="448" eb="450">
      <t>ジギョウ</t>
    </rPh>
    <rPh sb="453" eb="455">
      <t>キュウスイ</t>
    </rPh>
    <rPh sb="455" eb="457">
      <t>シュウエキ</t>
    </rPh>
    <rPh sb="458" eb="460">
      <t>ゲンショウ</t>
    </rPh>
    <rPh sb="465" eb="467">
      <t>スウチ</t>
    </rPh>
    <rPh sb="468" eb="470">
      <t>テイカ</t>
    </rPh>
    <rPh sb="513" eb="514">
      <t>ミズ</t>
    </rPh>
    <rPh sb="514" eb="516">
      <t>ジュヨウ</t>
    </rPh>
    <rPh sb="528" eb="531">
      <t>コウイキカ</t>
    </rPh>
    <rPh sb="532" eb="533">
      <t>フク</t>
    </rPh>
    <rPh sb="560" eb="562">
      <t>ヘイセイ</t>
    </rPh>
    <rPh sb="564" eb="566">
      <t>ネンド</t>
    </rPh>
    <rPh sb="567" eb="569">
      <t>カンイ</t>
    </rPh>
    <rPh sb="569" eb="571">
      <t>スイドウ</t>
    </rPh>
    <rPh sb="571" eb="573">
      <t>ジギョウ</t>
    </rPh>
    <rPh sb="578" eb="580">
      <t>イコウ</t>
    </rPh>
    <rPh sb="580" eb="582">
      <t>テイカ</t>
    </rPh>
    <rPh sb="582" eb="584">
      <t>ケイコウ</t>
    </rPh>
    <rPh sb="589" eb="591">
      <t>ケンセツ</t>
    </rPh>
    <rPh sb="591" eb="593">
      <t>カイリョウ</t>
    </rPh>
    <rPh sb="593" eb="595">
      <t>コウジ</t>
    </rPh>
    <rPh sb="596" eb="597">
      <t>オコナ</t>
    </rPh>
    <rPh sb="599" eb="601">
      <t>ジョジョ</t>
    </rPh>
    <rPh sb="602" eb="604">
      <t>ジョウショウ</t>
    </rPh>
    <rPh sb="604" eb="606">
      <t>ケイコウ</t>
    </rPh>
    <rPh sb="612" eb="613">
      <t>ヒ</t>
    </rPh>
    <rPh sb="614" eb="615">
      <t>ツヅ</t>
    </rPh>
    <rPh sb="617" eb="619">
      <t>ロウスイ</t>
    </rPh>
    <rPh sb="619" eb="621">
      <t>ボウシ</t>
    </rPh>
    <rPh sb="621" eb="623">
      <t>タイサク</t>
    </rPh>
    <rPh sb="624" eb="626">
      <t>チュウリョク</t>
    </rPh>
    <phoneticPr fontId="16"/>
  </si>
  <si>
    <t>　人口減少社会の進展や節水型機器の普及等により、今後も有収水量の伸びは期待できず、給水収益の減少が予測されます。
　一方で、老朽化施設の更新や耐震化への投資、物価や労務費の上昇及び施設に係る維持管理経費など、多額の資金需要が見込まれています。
　健全経営を持続するため、更なる経費の削減、漏水対策の強化による有収率の向上、施設の統廃合などを含めた投資の効率化、更新財源を確保するための適正な料金水準の検討など、長期展望に立った事業の改善に取り組む必要があります。</t>
    <rPh sb="19" eb="20">
      <t>ナド</t>
    </rPh>
    <rPh sb="24" eb="26">
      <t>コンゴ</t>
    </rPh>
    <rPh sb="79" eb="81">
      <t>ブッカ</t>
    </rPh>
    <rPh sb="82" eb="85">
      <t>ロウムヒ</t>
    </rPh>
    <rPh sb="86" eb="88">
      <t>ジョウショウ</t>
    </rPh>
    <rPh sb="88" eb="89">
      <t>オヨ</t>
    </rPh>
    <rPh sb="109" eb="111">
      <t>ジュヨウ</t>
    </rPh>
    <rPh sb="112" eb="114">
      <t>ミコ</t>
    </rPh>
    <rPh sb="170" eb="171">
      <t>フク</t>
    </rPh>
    <rPh sb="216" eb="218">
      <t>カイゼン</t>
    </rPh>
    <rPh sb="219" eb="220">
      <t>ト</t>
    </rPh>
    <rPh sb="221" eb="222">
      <t>ク</t>
    </rPh>
    <rPh sb="223" eb="2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</si>
</sst>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0.33</c:v>
                </c:pt>
                <c:pt idx="1">
                  <c:v>0.21</c:v>
                </c:pt>
                <c:pt idx="2">
                  <c:v>0.28000000000000003</c:v>
                </c:pt>
                <c:pt idx="3">
                  <c:v>0.2</c:v>
                </c:pt>
                <c:pt idx="4">
                  <c:v>0.27</c:v>
                </c:pt>
              </c:numCache>
            </c:numRef>
          </c:val>
          <c:extLst>
            <c:ext xmlns:c16="http://schemas.microsoft.com/office/drawing/2014/chart" uri="{C3380CC4-5D6E-409C-BE32-E72D297353CC}">
              <c16:uniqueId val="{00000000-C0C4-4025-99A8-CAA1C747225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C0C4-4025-99A8-CAA1C747225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83.71</c:v>
                </c:pt>
                <c:pt idx="1">
                  <c:v>82.84</c:v>
                </c:pt>
                <c:pt idx="2">
                  <c:v>82.7</c:v>
                </c:pt>
                <c:pt idx="3">
                  <c:v>80.34</c:v>
                </c:pt>
                <c:pt idx="4">
                  <c:v>79.459999999999994</c:v>
                </c:pt>
              </c:numCache>
            </c:numRef>
          </c:val>
          <c:extLst>
            <c:ext xmlns:c16="http://schemas.microsoft.com/office/drawing/2014/chart" uri="{C3380CC4-5D6E-409C-BE32-E72D297353CC}">
              <c16:uniqueId val="{00000000-A9D7-44CD-9FF7-229BA0A213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A9D7-44CD-9FF7-229BA0A213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85.26</c:v>
                </c:pt>
                <c:pt idx="1">
                  <c:v>84.94</c:v>
                </c:pt>
                <c:pt idx="2">
                  <c:v>85.56</c:v>
                </c:pt>
                <c:pt idx="3">
                  <c:v>87.52</c:v>
                </c:pt>
                <c:pt idx="4">
                  <c:v>87.63</c:v>
                </c:pt>
              </c:numCache>
            </c:numRef>
          </c:val>
          <c:extLst>
            <c:ext xmlns:c16="http://schemas.microsoft.com/office/drawing/2014/chart" uri="{C3380CC4-5D6E-409C-BE32-E72D297353CC}">
              <c16:uniqueId val="{00000000-8617-408E-85CF-7F0DC610004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8617-408E-85CF-7F0DC610004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107.26</c:v>
                </c:pt>
                <c:pt idx="1">
                  <c:v>105.38</c:v>
                </c:pt>
                <c:pt idx="2">
                  <c:v>104.45</c:v>
                </c:pt>
                <c:pt idx="3">
                  <c:v>103.94</c:v>
                </c:pt>
                <c:pt idx="4">
                  <c:v>100.34</c:v>
                </c:pt>
              </c:numCache>
            </c:numRef>
          </c:val>
          <c:extLst>
            <c:ext xmlns:c16="http://schemas.microsoft.com/office/drawing/2014/chart" uri="{C3380CC4-5D6E-409C-BE32-E72D297353CC}">
              <c16:uniqueId val="{00000000-E634-4AC7-A8C0-AB78D01788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E634-4AC7-A8C0-AB78D01788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53.97</c:v>
                </c:pt>
                <c:pt idx="1">
                  <c:v>54.95</c:v>
                </c:pt>
                <c:pt idx="2">
                  <c:v>56.36</c:v>
                </c:pt>
                <c:pt idx="3">
                  <c:v>57.09</c:v>
                </c:pt>
                <c:pt idx="4">
                  <c:v>58.53</c:v>
                </c:pt>
              </c:numCache>
            </c:numRef>
          </c:val>
          <c:extLst>
            <c:ext xmlns:c16="http://schemas.microsoft.com/office/drawing/2014/chart" uri="{C3380CC4-5D6E-409C-BE32-E72D297353CC}">
              <c16:uniqueId val="{00000000-5C9C-46DD-B0FA-46C50472A9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5C9C-46DD-B0FA-46C50472A9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12.16</c:v>
                </c:pt>
                <c:pt idx="1">
                  <c:v>13.74</c:v>
                </c:pt>
                <c:pt idx="2">
                  <c:v>16.29</c:v>
                </c:pt>
                <c:pt idx="3">
                  <c:v>17.440000000000001</c:v>
                </c:pt>
                <c:pt idx="4">
                  <c:v>18.21</c:v>
                </c:pt>
              </c:numCache>
            </c:numRef>
          </c:val>
          <c:extLst>
            <c:ext xmlns:c16="http://schemas.microsoft.com/office/drawing/2014/chart" uri="{C3380CC4-5D6E-409C-BE32-E72D297353CC}">
              <c16:uniqueId val="{00000000-6AA8-4B14-A6EF-6EB2F1A5D4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6AA8-4B14-A6EF-6EB2F1A5D4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07-47BD-BF7F-97BAAF09BC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F107-47BD-BF7F-97BAAF09BC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344.31</c:v>
                </c:pt>
                <c:pt idx="1">
                  <c:v>388.64</c:v>
                </c:pt>
                <c:pt idx="2">
                  <c:v>408.87</c:v>
                </c:pt>
                <c:pt idx="3">
                  <c:v>374.91</c:v>
                </c:pt>
                <c:pt idx="4">
                  <c:v>326.58999999999997</c:v>
                </c:pt>
              </c:numCache>
            </c:numRef>
          </c:val>
          <c:extLst>
            <c:ext xmlns:c16="http://schemas.microsoft.com/office/drawing/2014/chart" uri="{C3380CC4-5D6E-409C-BE32-E72D297353CC}">
              <c16:uniqueId val="{00000000-3D2D-4F47-B595-331E8C06A7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3D2D-4F47-B595-331E8C06A7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239.99</c:v>
                </c:pt>
                <c:pt idx="1">
                  <c:v>241.14</c:v>
                </c:pt>
                <c:pt idx="2">
                  <c:v>240.29</c:v>
                </c:pt>
                <c:pt idx="3">
                  <c:v>239.14</c:v>
                </c:pt>
                <c:pt idx="4">
                  <c:v>257.64</c:v>
                </c:pt>
              </c:numCache>
            </c:numRef>
          </c:val>
          <c:extLst>
            <c:ext xmlns:c16="http://schemas.microsoft.com/office/drawing/2014/chart" uri="{C3380CC4-5D6E-409C-BE32-E72D297353CC}">
              <c16:uniqueId val="{00000000-F8D3-4F15-A07D-821A3DBA3B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F8D3-4F15-A07D-821A3DBA3B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100.6</c:v>
                </c:pt>
                <c:pt idx="1">
                  <c:v>99.01</c:v>
                </c:pt>
                <c:pt idx="2">
                  <c:v>97.54</c:v>
                </c:pt>
                <c:pt idx="3">
                  <c:v>97.24</c:v>
                </c:pt>
                <c:pt idx="4">
                  <c:v>83.95</c:v>
                </c:pt>
              </c:numCache>
            </c:numRef>
          </c:val>
          <c:extLst>
            <c:ext xmlns:c16="http://schemas.microsoft.com/office/drawing/2014/chart" uri="{C3380CC4-5D6E-409C-BE32-E72D297353CC}">
              <c16:uniqueId val="{00000000-0661-45EC-95AD-47991915B8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0661-45EC-95AD-47991915B8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161.81</c:v>
                </c:pt>
                <c:pt idx="1">
                  <c:v>164.84</c:v>
                </c:pt>
                <c:pt idx="2">
                  <c:v>166.28</c:v>
                </c:pt>
                <c:pt idx="3">
                  <c:v>167.23</c:v>
                </c:pt>
                <c:pt idx="4">
                  <c:v>177.34</c:v>
                </c:pt>
              </c:numCache>
            </c:numRef>
          </c:val>
          <c:extLst>
            <c:ext xmlns:c16="http://schemas.microsoft.com/office/drawing/2014/chart" uri="{C3380CC4-5D6E-409C-BE32-E72D297353CC}">
              <c16:uniqueId val="{00000000-4119-42A7-A808-52C718C4DF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4119-42A7-A808-52C718C4DF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長野県　松本市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236447</v>
      </c>
      <c r="AM8" s="45"/>
      <c r="AN8" s="45"/>
      <c r="AO8" s="45"/>
      <c r="AP8" s="45"/>
      <c r="AQ8" s="45"/>
      <c r="AR8" s="45"/>
      <c r="AS8" s="45"/>
      <c r="AT8" s="46">
        <f>データ!$S$6</f>
        <v>978.47</v>
      </c>
      <c r="AU8" s="47"/>
      <c r="AV8" s="47"/>
      <c r="AW8" s="47"/>
      <c r="AX8" s="47"/>
      <c r="AY8" s="47"/>
      <c r="AZ8" s="47"/>
      <c r="BA8" s="47"/>
      <c r="BB8" s="48">
        <f>データ!$T$6</f>
        <v>241.65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73.91</v>
      </c>
      <c r="J10" s="47"/>
      <c r="K10" s="47"/>
      <c r="L10" s="47"/>
      <c r="M10" s="47"/>
      <c r="N10" s="47"/>
      <c r="O10" s="81"/>
      <c r="P10" s="48">
        <f>データ!$P$6</f>
        <v>99.58</v>
      </c>
      <c r="Q10" s="48"/>
      <c r="R10" s="48"/>
      <c r="S10" s="48"/>
      <c r="T10" s="48"/>
      <c r="U10" s="48"/>
      <c r="V10" s="48"/>
      <c r="W10" s="45">
        <f>データ!$Q$6</f>
        <v>2720</v>
      </c>
      <c r="X10" s="45"/>
      <c r="Y10" s="45"/>
      <c r="Z10" s="45"/>
      <c r="AA10" s="45"/>
      <c r="AB10" s="45"/>
      <c r="AC10" s="45"/>
      <c r="AD10" s="2"/>
      <c r="AE10" s="2"/>
      <c r="AF10" s="2"/>
      <c r="AG10" s="2"/>
      <c r="AH10" s="2"/>
      <c r="AI10" s="2"/>
      <c r="AJ10" s="2"/>
      <c r="AK10" s="2"/>
      <c r="AL10" s="45">
        <f>データ!$U$6</f>
        <v>234733</v>
      </c>
      <c r="AM10" s="45"/>
      <c r="AN10" s="45"/>
      <c r="AO10" s="45"/>
      <c r="AP10" s="45"/>
      <c r="AQ10" s="45"/>
      <c r="AR10" s="45"/>
      <c r="AS10" s="45"/>
      <c r="AT10" s="46">
        <f>データ!$V$6</f>
        <v>240.16</v>
      </c>
      <c r="AU10" s="47"/>
      <c r="AV10" s="47"/>
      <c r="AW10" s="47"/>
      <c r="AX10" s="47"/>
      <c r="AY10" s="47"/>
      <c r="AZ10" s="47"/>
      <c r="BA10" s="47"/>
      <c r="BB10" s="48">
        <f>データ!$W$6</f>
        <v>977.4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W65NYqZT9CSh4xY9rbZzmklZsaIaOc0a388eYJKXFeySudGdNLy0R80CjoTluw8xE6jKUN9ohw2xOICxaVYHQ==" saltValue="y0YP+bcXrWnsdPr41/FV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202029</v>
      </c>
      <c r="D6" s="20">
        <f t="shared" si="3"/>
        <v>46</v>
      </c>
      <c r="E6" s="20">
        <f t="shared" si="3"/>
        <v>1</v>
      </c>
      <c r="F6" s="20">
        <f t="shared" si="3"/>
        <v>0</v>
      </c>
      <c r="G6" s="20">
        <f t="shared" si="3"/>
        <v>1</v>
      </c>
      <c r="H6" s="20" t="str">
        <f t="shared" si="3"/>
        <v>長野県　松本市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73.91</v>
      </c>
      <c r="P6" s="21">
        <f t="shared" si="3"/>
        <v>99.58</v>
      </c>
      <c r="Q6" s="21">
        <f t="shared" si="3"/>
        <v>2720</v>
      </c>
      <c r="R6" s="21">
        <f t="shared" si="3"/>
        <v>236447</v>
      </c>
      <c r="S6" s="21">
        <f t="shared" si="3"/>
        <v>978.47</v>
      </c>
      <c r="T6" s="21">
        <f t="shared" si="3"/>
        <v>241.65</v>
      </c>
      <c r="U6" s="21">
        <f t="shared" si="3"/>
        <v>234733</v>
      </c>
      <c r="V6" s="21">
        <f t="shared" si="3"/>
        <v>240.16</v>
      </c>
      <c r="W6" s="21">
        <f t="shared" si="3"/>
        <v>977.4</v>
      </c>
      <c r="X6" s="22">
        <f>IF(X7="",NA(),X7)</f>
        <v>107.26</v>
      </c>
      <c r="Y6" s="22">
        <f t="shared" ref="Y6:AG6" si="4">IF(Y7="",NA(),Y7)</f>
        <v>105.38</v>
      </c>
      <c r="Z6" s="22">
        <f t="shared" si="4"/>
        <v>104.45</v>
      </c>
      <c r="AA6" s="22">
        <f t="shared" si="4"/>
        <v>103.94</v>
      </c>
      <c r="AB6" s="22">
        <f t="shared" si="4"/>
        <v>100.34</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344.31</v>
      </c>
      <c r="AU6" s="22">
        <f t="shared" ref="AU6:BC6" si="6">IF(AU7="",NA(),AU7)</f>
        <v>388.64</v>
      </c>
      <c r="AV6" s="22">
        <f t="shared" si="6"/>
        <v>408.87</v>
      </c>
      <c r="AW6" s="22">
        <f t="shared" si="6"/>
        <v>374.91</v>
      </c>
      <c r="AX6" s="22">
        <f t="shared" si="6"/>
        <v>326.58999999999997</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239.99</v>
      </c>
      <c r="BF6" s="22">
        <f t="shared" ref="BF6:BN6" si="7">IF(BF7="",NA(),BF7)</f>
        <v>241.14</v>
      </c>
      <c r="BG6" s="22">
        <f t="shared" si="7"/>
        <v>240.29</v>
      </c>
      <c r="BH6" s="22">
        <f t="shared" si="7"/>
        <v>239.14</v>
      </c>
      <c r="BI6" s="22">
        <f t="shared" si="7"/>
        <v>257.64</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100.6</v>
      </c>
      <c r="BQ6" s="22">
        <f t="shared" ref="BQ6:BY6" si="8">IF(BQ7="",NA(),BQ7)</f>
        <v>99.01</v>
      </c>
      <c r="BR6" s="22">
        <f t="shared" si="8"/>
        <v>97.54</v>
      </c>
      <c r="BS6" s="22">
        <f t="shared" si="8"/>
        <v>97.24</v>
      </c>
      <c r="BT6" s="22">
        <f t="shared" si="8"/>
        <v>83.95</v>
      </c>
      <c r="BU6" s="22">
        <f t="shared" si="8"/>
        <v>104.84</v>
      </c>
      <c r="BV6" s="22">
        <f t="shared" si="8"/>
        <v>106.11</v>
      </c>
      <c r="BW6" s="22">
        <f t="shared" si="8"/>
        <v>103.75</v>
      </c>
      <c r="BX6" s="22">
        <f t="shared" si="8"/>
        <v>105.3</v>
      </c>
      <c r="BY6" s="22">
        <f t="shared" si="8"/>
        <v>99.41</v>
      </c>
      <c r="BZ6" s="21" t="str">
        <f>IF(BZ7="","",IF(BZ7="-","【-】","【"&amp;SUBSTITUTE(TEXT(BZ7,"#,##0.00"),"-","△")&amp;"】"))</f>
        <v>【97.47】</v>
      </c>
      <c r="CA6" s="22">
        <f>IF(CA7="",NA(),CA7)</f>
        <v>161.81</v>
      </c>
      <c r="CB6" s="22">
        <f t="shared" ref="CB6:CJ6" si="9">IF(CB7="",NA(),CB7)</f>
        <v>164.84</v>
      </c>
      <c r="CC6" s="22">
        <f t="shared" si="9"/>
        <v>166.28</v>
      </c>
      <c r="CD6" s="22">
        <f t="shared" si="9"/>
        <v>167.23</v>
      </c>
      <c r="CE6" s="22">
        <f t="shared" si="9"/>
        <v>177.34</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83.71</v>
      </c>
      <c r="CM6" s="22">
        <f t="shared" ref="CM6:CU6" si="10">IF(CM7="",NA(),CM7)</f>
        <v>82.84</v>
      </c>
      <c r="CN6" s="22">
        <f t="shared" si="10"/>
        <v>82.7</v>
      </c>
      <c r="CO6" s="22">
        <f t="shared" si="10"/>
        <v>80.34</v>
      </c>
      <c r="CP6" s="22">
        <f t="shared" si="10"/>
        <v>79.459999999999994</v>
      </c>
      <c r="CQ6" s="22">
        <f t="shared" si="10"/>
        <v>62.32</v>
      </c>
      <c r="CR6" s="22">
        <f t="shared" si="10"/>
        <v>61.71</v>
      </c>
      <c r="CS6" s="22">
        <f t="shared" si="10"/>
        <v>63.12</v>
      </c>
      <c r="CT6" s="22">
        <f t="shared" si="10"/>
        <v>62.57</v>
      </c>
      <c r="CU6" s="22">
        <f t="shared" si="10"/>
        <v>61.56</v>
      </c>
      <c r="CV6" s="21" t="str">
        <f>IF(CV7="","",IF(CV7="-","【-】","【"&amp;SUBSTITUTE(TEXT(CV7,"#,##0.00"),"-","△")&amp;"】"))</f>
        <v>【59.97】</v>
      </c>
      <c r="CW6" s="22">
        <f>IF(CW7="",NA(),CW7)</f>
        <v>85.26</v>
      </c>
      <c r="CX6" s="22">
        <f t="shared" ref="CX6:DF6" si="11">IF(CX7="",NA(),CX7)</f>
        <v>84.94</v>
      </c>
      <c r="CY6" s="22">
        <f t="shared" si="11"/>
        <v>85.56</v>
      </c>
      <c r="CZ6" s="22">
        <f t="shared" si="11"/>
        <v>87.52</v>
      </c>
      <c r="DA6" s="22">
        <f t="shared" si="11"/>
        <v>87.63</v>
      </c>
      <c r="DB6" s="22">
        <f t="shared" si="11"/>
        <v>90.19</v>
      </c>
      <c r="DC6" s="22">
        <f t="shared" si="11"/>
        <v>90.03</v>
      </c>
      <c r="DD6" s="22">
        <f t="shared" si="11"/>
        <v>90.09</v>
      </c>
      <c r="DE6" s="22">
        <f t="shared" si="11"/>
        <v>90.21</v>
      </c>
      <c r="DF6" s="22">
        <f t="shared" si="11"/>
        <v>90.11</v>
      </c>
      <c r="DG6" s="21" t="str">
        <f>IF(DG7="","",IF(DG7="-","【-】","【"&amp;SUBSTITUTE(TEXT(DG7,"#,##0.00"),"-","△")&amp;"】"))</f>
        <v>【89.76】</v>
      </c>
      <c r="DH6" s="22">
        <f>IF(DH7="",NA(),DH7)</f>
        <v>53.97</v>
      </c>
      <c r="DI6" s="22">
        <f t="shared" ref="DI6:DQ6" si="12">IF(DI7="",NA(),DI7)</f>
        <v>54.95</v>
      </c>
      <c r="DJ6" s="22">
        <f t="shared" si="12"/>
        <v>56.36</v>
      </c>
      <c r="DK6" s="22">
        <f t="shared" si="12"/>
        <v>57.09</v>
      </c>
      <c r="DL6" s="22">
        <f t="shared" si="12"/>
        <v>58.53</v>
      </c>
      <c r="DM6" s="22">
        <f t="shared" si="12"/>
        <v>48.86</v>
      </c>
      <c r="DN6" s="22">
        <f t="shared" si="12"/>
        <v>49.6</v>
      </c>
      <c r="DO6" s="22">
        <f t="shared" si="12"/>
        <v>50.31</v>
      </c>
      <c r="DP6" s="22">
        <f t="shared" si="12"/>
        <v>50.74</v>
      </c>
      <c r="DQ6" s="22">
        <f t="shared" si="12"/>
        <v>51.49</v>
      </c>
      <c r="DR6" s="21" t="str">
        <f>IF(DR7="","",IF(DR7="-","【-】","【"&amp;SUBSTITUTE(TEXT(DR7,"#,##0.00"),"-","△")&amp;"】"))</f>
        <v>【51.51】</v>
      </c>
      <c r="DS6" s="22">
        <f>IF(DS7="",NA(),DS7)</f>
        <v>12.16</v>
      </c>
      <c r="DT6" s="22">
        <f t="shared" ref="DT6:EB6" si="13">IF(DT7="",NA(),DT7)</f>
        <v>13.74</v>
      </c>
      <c r="DU6" s="22">
        <f t="shared" si="13"/>
        <v>16.29</v>
      </c>
      <c r="DV6" s="22">
        <f t="shared" si="13"/>
        <v>17.440000000000001</v>
      </c>
      <c r="DW6" s="22">
        <f t="shared" si="13"/>
        <v>18.21</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0.33</v>
      </c>
      <c r="EE6" s="22">
        <f t="shared" ref="EE6:EM6" si="14">IF(EE7="",NA(),EE7)</f>
        <v>0.21</v>
      </c>
      <c r="EF6" s="22">
        <f t="shared" si="14"/>
        <v>0.28000000000000003</v>
      </c>
      <c r="EG6" s="22">
        <f t="shared" si="14"/>
        <v>0.2</v>
      </c>
      <c r="EH6" s="22">
        <f t="shared" si="14"/>
        <v>0.27</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202029</v>
      </c>
      <c r="D7" s="24">
        <v>46</v>
      </c>
      <c r="E7" s="24">
        <v>1</v>
      </c>
      <c r="F7" s="24">
        <v>0</v>
      </c>
      <c r="G7" s="24">
        <v>1</v>
      </c>
      <c r="H7" s="24" t="s">
        <v>92</v>
      </c>
      <c r="I7" s="24" t="s">
        <v>93</v>
      </c>
      <c r="J7" s="24" t="s">
        <v>94</v>
      </c>
      <c r="K7" s="24" t="s">
        <v>95</v>
      </c>
      <c r="L7" s="24" t="s">
        <v>96</v>
      </c>
      <c r="M7" s="24" t="s">
        <v>97</v>
      </c>
      <c r="N7" s="25" t="s">
        <v>98</v>
      </c>
      <c r="O7" s="25">
        <v>73.91</v>
      </c>
      <c r="P7" s="25">
        <v>99.58</v>
      </c>
      <c r="Q7" s="25">
        <v>2720</v>
      </c>
      <c r="R7" s="25">
        <v>236447</v>
      </c>
      <c r="S7" s="25">
        <v>978.47</v>
      </c>
      <c r="T7" s="25">
        <v>241.65</v>
      </c>
      <c r="U7" s="25">
        <v>234733</v>
      </c>
      <c r="V7" s="25">
        <v>240.16</v>
      </c>
      <c r="W7" s="25">
        <v>977.4</v>
      </c>
      <c r="X7" s="25">
        <v>107.26</v>
      </c>
      <c r="Y7" s="25">
        <v>105.38</v>
      </c>
      <c r="Z7" s="25">
        <v>104.45</v>
      </c>
      <c r="AA7" s="25">
        <v>103.94</v>
      </c>
      <c r="AB7" s="25">
        <v>100.34</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344.31</v>
      </c>
      <c r="AU7" s="25">
        <v>388.64</v>
      </c>
      <c r="AV7" s="25">
        <v>408.87</v>
      </c>
      <c r="AW7" s="25">
        <v>374.91</v>
      </c>
      <c r="AX7" s="25">
        <v>326.58999999999997</v>
      </c>
      <c r="AY7" s="25">
        <v>318.89</v>
      </c>
      <c r="AZ7" s="25">
        <v>309.10000000000002</v>
      </c>
      <c r="BA7" s="25">
        <v>306.08</v>
      </c>
      <c r="BB7" s="25">
        <v>306.14999999999998</v>
      </c>
      <c r="BC7" s="25">
        <v>297.54000000000002</v>
      </c>
      <c r="BD7" s="25">
        <v>252.29</v>
      </c>
      <c r="BE7" s="25">
        <v>239.99</v>
      </c>
      <c r="BF7" s="25">
        <v>241.14</v>
      </c>
      <c r="BG7" s="25">
        <v>240.29</v>
      </c>
      <c r="BH7" s="25">
        <v>239.14</v>
      </c>
      <c r="BI7" s="25">
        <v>257.64</v>
      </c>
      <c r="BJ7" s="25">
        <v>290.07</v>
      </c>
      <c r="BK7" s="25">
        <v>290.42</v>
      </c>
      <c r="BL7" s="25">
        <v>294.66000000000003</v>
      </c>
      <c r="BM7" s="25">
        <v>285.27</v>
      </c>
      <c r="BN7" s="25">
        <v>294.73</v>
      </c>
      <c r="BO7" s="25">
        <v>268.07</v>
      </c>
      <c r="BP7" s="25">
        <v>100.6</v>
      </c>
      <c r="BQ7" s="25">
        <v>99.01</v>
      </c>
      <c r="BR7" s="25">
        <v>97.54</v>
      </c>
      <c r="BS7" s="25">
        <v>97.24</v>
      </c>
      <c r="BT7" s="25">
        <v>83.95</v>
      </c>
      <c r="BU7" s="25">
        <v>104.84</v>
      </c>
      <c r="BV7" s="25">
        <v>106.11</v>
      </c>
      <c r="BW7" s="25">
        <v>103.75</v>
      </c>
      <c r="BX7" s="25">
        <v>105.3</v>
      </c>
      <c r="BY7" s="25">
        <v>99.41</v>
      </c>
      <c r="BZ7" s="25">
        <v>97.47</v>
      </c>
      <c r="CA7" s="25">
        <v>161.81</v>
      </c>
      <c r="CB7" s="25">
        <v>164.84</v>
      </c>
      <c r="CC7" s="25">
        <v>166.28</v>
      </c>
      <c r="CD7" s="25">
        <v>167.23</v>
      </c>
      <c r="CE7" s="25">
        <v>177.34</v>
      </c>
      <c r="CF7" s="25">
        <v>161.82</v>
      </c>
      <c r="CG7" s="25">
        <v>161.03</v>
      </c>
      <c r="CH7" s="25">
        <v>159.93</v>
      </c>
      <c r="CI7" s="25">
        <v>162.77000000000001</v>
      </c>
      <c r="CJ7" s="25">
        <v>170.87</v>
      </c>
      <c r="CK7" s="25">
        <v>174.75</v>
      </c>
      <c r="CL7" s="25">
        <v>83.71</v>
      </c>
      <c r="CM7" s="25">
        <v>82.84</v>
      </c>
      <c r="CN7" s="25">
        <v>82.7</v>
      </c>
      <c r="CO7" s="25">
        <v>80.34</v>
      </c>
      <c r="CP7" s="25">
        <v>79.459999999999994</v>
      </c>
      <c r="CQ7" s="25">
        <v>62.32</v>
      </c>
      <c r="CR7" s="25">
        <v>61.71</v>
      </c>
      <c r="CS7" s="25">
        <v>63.12</v>
      </c>
      <c r="CT7" s="25">
        <v>62.57</v>
      </c>
      <c r="CU7" s="25">
        <v>61.56</v>
      </c>
      <c r="CV7" s="25">
        <v>59.97</v>
      </c>
      <c r="CW7" s="25">
        <v>85.26</v>
      </c>
      <c r="CX7" s="25">
        <v>84.94</v>
      </c>
      <c r="CY7" s="25">
        <v>85.56</v>
      </c>
      <c r="CZ7" s="25">
        <v>87.52</v>
      </c>
      <c r="DA7" s="25">
        <v>87.63</v>
      </c>
      <c r="DB7" s="25">
        <v>90.19</v>
      </c>
      <c r="DC7" s="25">
        <v>90.03</v>
      </c>
      <c r="DD7" s="25">
        <v>90.09</v>
      </c>
      <c r="DE7" s="25">
        <v>90.21</v>
      </c>
      <c r="DF7" s="25">
        <v>90.11</v>
      </c>
      <c r="DG7" s="25">
        <v>89.76</v>
      </c>
      <c r="DH7" s="25">
        <v>53.97</v>
      </c>
      <c r="DI7" s="25">
        <v>54.95</v>
      </c>
      <c r="DJ7" s="25">
        <v>56.36</v>
      </c>
      <c r="DK7" s="25">
        <v>57.09</v>
      </c>
      <c r="DL7" s="25">
        <v>58.53</v>
      </c>
      <c r="DM7" s="25">
        <v>48.86</v>
      </c>
      <c r="DN7" s="25">
        <v>49.6</v>
      </c>
      <c r="DO7" s="25">
        <v>50.31</v>
      </c>
      <c r="DP7" s="25">
        <v>50.74</v>
      </c>
      <c r="DQ7" s="25">
        <v>51.49</v>
      </c>
      <c r="DR7" s="25">
        <v>51.51</v>
      </c>
      <c r="DS7" s="25">
        <v>12.16</v>
      </c>
      <c r="DT7" s="25">
        <v>13.74</v>
      </c>
      <c r="DU7" s="25">
        <v>16.29</v>
      </c>
      <c r="DV7" s="25">
        <v>17.440000000000001</v>
      </c>
      <c r="DW7" s="25">
        <v>18.21</v>
      </c>
      <c r="DX7" s="25">
        <v>18.510000000000002</v>
      </c>
      <c r="DY7" s="25">
        <v>20.49</v>
      </c>
      <c r="DZ7" s="25">
        <v>21.34</v>
      </c>
      <c r="EA7" s="25">
        <v>23.27</v>
      </c>
      <c r="EB7" s="25">
        <v>25.18</v>
      </c>
      <c r="EC7" s="25">
        <v>23.75</v>
      </c>
      <c r="ED7" s="25">
        <v>0.33</v>
      </c>
      <c r="EE7" s="25">
        <v>0.21</v>
      </c>
      <c r="EF7" s="25">
        <v>0.28000000000000003</v>
      </c>
      <c r="EG7" s="25">
        <v>0.2</v>
      </c>
      <c r="EH7" s="25">
        <v>0.27</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小沢　啓一</cp:lastModifiedBy>
  <cp:lastPrinted>2024-01-25T00:18:59Z</cp:lastPrinted>
  <dcterms:created xsi:type="dcterms:W3CDTF">2023-12-05T00:53:49Z</dcterms:created>
  <dcterms:modified xsi:type="dcterms:W3CDTF">2024-01-25T02:41:01Z</dcterms:modified>
  <cp:category/>
</cp:coreProperties>
</file>