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4\回答\【経営比較分析表】2021_202029_46_1718\"/>
    </mc:Choice>
  </mc:AlternateContent>
  <workbookProtection workbookAlgorithmName="SHA-512" workbookHashValue="SFpTo9+2dc15baaoFDIssDTldJVDycreq0rVjV/KHqy/plaCMGBdxdM78wDcck4uIXPlNZJMNzl0UjBrWDQ7qA==" workbookSaltValue="vBF71QAqIOSNSb+vg3V5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<sst xmlns="http://schemas.openxmlformats.org/spreadsheetml/2006/main" count="231" uniqueCount="118">
  <si>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</si>
  <si>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</si>
  <si>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</si>
  <si>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</si>
  <si>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</si>
  <si>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</si>
  <si>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</si>
  <si>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</si>
  <si>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</si>
  <si>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</si>
  <si>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</si>
  <si>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</si>
  <si>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</si>
  <si>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</si>
  <si>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</si>
  <si>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</si>
  <si>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</si>
  <si>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</si>
  <si>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</si>
  <si>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</si>
  <si>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</si>
  <si>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</si>
  <si>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</si>
  <si>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</si>
  <si>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</si>
  <si>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</si>
  <si>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</si>
  <si>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</si>
  <si>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</si>
  <si>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</si>
  <si>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</si>
  <si>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</si>
  <si>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</si>
  <si>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</si>
  <si>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</si>
  <si>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</si>
  <si>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</si>
  <si>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</si>
  <si>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</si>
  <si>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</si>
  <si>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</si>
  <si>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</si>
  <si>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</si>
  <si>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</si>
  <si>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</si>
  <si>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</si>
  <si>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</si>
  <si>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</si>
  <si>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</si>
  <si>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</si>
  <si>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</si>
  <si>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</si>
  <si>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</si>
  <si>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</si>
  <si>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</si>
  <si>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</si>
  <si>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</si>
  <si>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</si>
  <si>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</si>
  <si>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</si>
  <si>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</si>
  <si>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</si>
  <si>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</si>
  <si>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</si>
  <si>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</si>
  <si>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</si>
  <si>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</si>
  <si>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</si>
  <si>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</si>
  <si>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</si>
  <si>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</si>
  <si>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</si>
  <si>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</si>
  <si>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</si>
  <si>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</si>
  <si>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</si>
  <si>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</si>
  <si>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</si>
  <si>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</si>
  <si>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</si>
  <si>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</si>
  <si>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</si>
  <si>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</si>
  <si>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</si>
  <si>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</si>
  <si>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</si>
  <si>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</si>
  <si>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</si>
  <si>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</si>
  <si>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</si>
  <si>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</si>
  <si>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</si>
  <si>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</si>
  <si>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</si>
  <si>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</si>
  <si>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</si>
  <si>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</si>
  <si>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</si>
  <si>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</si>
  <si>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</si>
  <si>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</si>
  <si>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</si>
  <si>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</si>
  <si>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</si>
  <si>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</si>
  <si>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</si>
  <si>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</si>
  <si>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</si>
  <si>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</si>
  <si>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</si>
  <si>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</si>
  <si>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</si>
  <si>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</si>
  <si>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</si>
  <si>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</si>
  <si>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平成22年度に臨空工業団地処理区（80ha）を統合したことで、大口使用者が増え、これにより⑥汚水処理原価は類似団体平均よりも低く推移しています。
　また、平成30年度に「高資本費対策に要する経費」が繰出基準から外れたこと、令和元年度より合併地区における基準外繰入基準を見直したことにより、①経常収支比率、③流動比率は大きく減少しましたが、公共下水道事業においては良好な値を示しており、両事業を合わせた決算値では、100％を上回っています。処理場の改良費が、減少していることから④企業債残高対事業規模比率は、減少しています。⑤経費回収率、⑦施設利用率、⑧水洗化率は、類似団体平均を上回り概ね順調に推移しています。
　しかしながら、山間部の処理区では、人口減少が進行していること、また、料金体系が一部の処理区で異なることなどの事業運営上の課題もあり、料金体系の統一化を含めた適正な使用料のあり方などについて、経営審議会に諮りながら、さらに具体的な検討を進めていく必要があります。
　</t>
    <rPh sb="112" eb="114">
      <t>レイワ</t>
    </rPh>
    <rPh sb="154" eb="156">
      <t>リュウドウ</t>
    </rPh>
    <rPh sb="156" eb="158">
      <t>ヒリツ</t>
    </rPh>
    <rPh sb="159" eb="160">
      <t>オオ</t>
    </rPh>
    <rPh sb="170" eb="172">
      <t>コウキョウ</t>
    </rPh>
    <rPh sb="172" eb="175">
      <t>ゲスイドウ</t>
    </rPh>
    <rPh sb="175" eb="177">
      <t>ジギョウ</t>
    </rPh>
    <rPh sb="182" eb="184">
      <t>リョウコウ</t>
    </rPh>
    <rPh sb="185" eb="186">
      <t>アタイ</t>
    </rPh>
    <rPh sb="187" eb="188">
      <t>シメ</t>
    </rPh>
    <rPh sb="193" eb="194">
      <t>リョウ</t>
    </rPh>
    <rPh sb="194" eb="196">
      <t>ジギョウ</t>
    </rPh>
    <rPh sb="197" eb="198">
      <t>ア</t>
    </rPh>
    <rPh sb="201" eb="203">
      <t>ケッサン</t>
    </rPh>
    <rPh sb="203" eb="204">
      <t>チ</t>
    </rPh>
    <rPh sb="212" eb="214">
      <t>ウワマワ</t>
    </rPh>
    <rPh sb="220" eb="223">
      <t>ショリジョウ</t>
    </rPh>
    <rPh sb="224" eb="226">
      <t>カイリョウ</t>
    </rPh>
    <rPh sb="226" eb="227">
      <t>ヒ</t>
    </rPh>
    <rPh sb="229" eb="231">
      <t>ゲンショウ</t>
    </rPh>
    <rPh sb="240" eb="242">
      <t>キギョウ</t>
    </rPh>
    <rPh sb="242" eb="243">
      <t>サイ</t>
    </rPh>
    <rPh sb="243" eb="245">
      <t>ザンダカ</t>
    </rPh>
    <rPh sb="245" eb="246">
      <t>タイ</t>
    </rPh>
    <rPh sb="254" eb="256">
      <t>ゲンショウ</t>
    </rPh>
    <rPh sb="263" eb="265">
      <t>ケイヒ</t>
    </rPh>
    <rPh sb="265" eb="267">
      <t>カイシュウ</t>
    </rPh>
    <rPh sb="267" eb="268">
      <t>リツ</t>
    </rPh>
    <rPh sb="270" eb="272">
      <t>シセツ</t>
    </rPh>
    <rPh sb="272" eb="275">
      <t>リヨウリツ</t>
    </rPh>
    <rPh sb="277" eb="280">
      <t>スイセンカ</t>
    </rPh>
    <rPh sb="280" eb="281">
      <t>リツ</t>
    </rPh>
    <rPh sb="283" eb="285">
      <t>ルイジ</t>
    </rPh>
    <rPh sb="285" eb="287">
      <t>ダンタイ</t>
    </rPh>
    <rPh sb="287" eb="289">
      <t>ヘイキン</t>
    </rPh>
    <rPh sb="290" eb="292">
      <t>ウワマワ</t>
    </rPh>
    <rPh sb="386" eb="388">
      <t>テキセイ</t>
    </rPh>
    <rPh sb="395" eb="396">
      <t>カタ</t>
    </rPh>
    <rPh sb="430" eb="432">
      <t>ヒツヨウ</t>
    </rPh>
    <phoneticPr fontId="4"/>
  </si>
  <si>
    <t>　①有形固定資産減価償却率は、全国平均や類似団体平均値と比較して高くなっています。今後は、電気、機械設備を中心に、予防保全型の維持管理と、計画的かつ効率的な改築、更新を行います。
　また、②管渠老朽化率は、法定耐用年数を経過した管渠がなく、公共下水道管渠の改築、更生工事を優先して実施しているため、③管渠改善率は低い状況となっています。</t>
    <rPh sb="41" eb="43">
      <t>コンゴ</t>
    </rPh>
    <rPh sb="74" eb="77">
      <t>コウリツテキ</t>
    </rPh>
    <phoneticPr fontId="4"/>
  </si>
  <si>
    <t xml:space="preserve">  人口減少社会の進展や節水型機器の普及等により、今後、有収水量の伸びは期待できず、下水道使用料収入は減少することが予測されます。
　一方、増加が見込まれる老朽化した施設の更新や耐震化・耐水化への投資など、多額の資金が必要になります。
  今後は、より持続可能な下水道事業を目指し、処理過程で発生する消化ガスによる発電事業や太陽光発電事業によって、環境に配慮した施設の運営に注力します。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12" eb="15">
      <t>セッスイガタ</t>
    </rPh>
    <rPh sb="15" eb="17">
      <t>キキ</t>
    </rPh>
    <rPh sb="18" eb="20">
      <t>フキュウ</t>
    </rPh>
    <rPh sb="20" eb="21">
      <t>トウ</t>
    </rPh>
    <rPh sb="25" eb="27">
      <t>コンゴ</t>
    </rPh>
    <rPh sb="93" eb="95">
      <t>タイスイ</t>
    </rPh>
    <rPh sb="95" eb="96">
      <t>カ</t>
    </rPh>
    <rPh sb="120" eb="122">
      <t>コンゴ</t>
    </rPh>
    <rPh sb="128" eb="130">
      <t>カノウ</t>
    </rPh>
    <rPh sb="131" eb="134">
      <t>ゲスイドウ</t>
    </rPh>
    <rPh sb="134" eb="136">
      <t>ジギョウ</t>
    </rPh>
    <rPh sb="137" eb="139">
      <t>メザ</t>
    </rPh>
    <rPh sb="141" eb="143">
      <t>ショリ</t>
    </rPh>
    <rPh sb="159" eb="161">
      <t>ジギョウ</t>
    </rPh>
    <rPh sb="162" eb="165">
      <t>タイヨウコウ</t>
    </rPh>
    <rPh sb="165" eb="167">
      <t>ハツデン</t>
    </rPh>
    <rPh sb="167" eb="169">
      <t>ジギョウ</t>
    </rPh>
    <rPh sb="174" eb="176">
      <t>カンキョウ</t>
    </rPh>
    <rPh sb="177" eb="179">
      <t>ハイリョ</t>
    </rPh>
    <rPh sb="181" eb="183">
      <t>シセツ</t>
    </rPh>
    <rPh sb="184" eb="186">
      <t>ウンエイ</t>
    </rPh>
    <rPh sb="187" eb="189">
      <t>チュウリョク</t>
    </rPh>
    <rPh sb="197" eb="199">
      <t>ハツデン</t>
    </rPh>
    <rPh sb="219" eb="222">
      <t>アンテイテキ</t>
    </rPh>
    <rPh sb="248" eb="249">
      <t>アラ</t>
    </rPh>
    <rPh sb="255" eb="257">
      <t>ドウニュウ</t>
    </rPh>
    <rPh sb="260" eb="262">
      <t>イジ</t>
    </rPh>
    <rPh sb="262" eb="264">
      <t>カンリ</t>
    </rPh>
    <rPh sb="264" eb="266">
      <t>ギョウム</t>
    </rPh>
    <rPh sb="267" eb="270">
      <t>ショウリョクカ</t>
    </rPh>
    <rPh sb="271" eb="274">
      <t>サイテキカ</t>
    </rPh>
    <rPh sb="277" eb="280">
      <t>サイセンタン</t>
    </rPh>
    <rPh sb="281" eb="283">
      <t>ギジュツ</t>
    </rPh>
    <rPh sb="284" eb="285">
      <t>ト</t>
    </rPh>
    <rPh sb="286" eb="287">
      <t>イ</t>
    </rPh>
    <rPh sb="294" eb="295">
      <t>テキ</t>
    </rPh>
    <rPh sb="296" eb="298">
      <t>シテン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</si>
</sst>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50-4D02-9233-71D016FA2F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2350-4D02-9233-71D016FA2F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85.76</c:v>
                </c:pt>
                <c:pt idx="1">
                  <c:v>62.36</c:v>
                </c:pt>
                <c:pt idx="2">
                  <c:v>76.010000000000005</c:v>
                </c:pt>
                <c:pt idx="3">
                  <c:v>70.540000000000006</c:v>
                </c:pt>
                <c:pt idx="4">
                  <c:v>106.55</c:v>
                </c:pt>
              </c:numCache>
            </c:numRef>
          </c:val>
          <c:extLst>
            <c:ext xmlns:c16="http://schemas.microsoft.com/office/drawing/2014/chart" uri="{C3380CC4-5D6E-409C-BE32-E72D297353CC}">
              <c16:uniqueId val="{00000000-1871-47F8-BFBE-9BE24309A4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1871-47F8-BFBE-9BE24309A4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95.05</c:v>
                </c:pt>
                <c:pt idx="1">
                  <c:v>95.33</c:v>
                </c:pt>
                <c:pt idx="2">
                  <c:v>95.6</c:v>
                </c:pt>
                <c:pt idx="3">
                  <c:v>95.66</c:v>
                </c:pt>
                <c:pt idx="4">
                  <c:v>95.81</c:v>
                </c:pt>
              </c:numCache>
            </c:numRef>
          </c:val>
          <c:extLst>
            <c:ext xmlns:c16="http://schemas.microsoft.com/office/drawing/2014/chart" uri="{C3380CC4-5D6E-409C-BE32-E72D297353CC}">
              <c16:uniqueId val="{00000000-56E3-4DF4-9FE6-165364FECC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56E3-4DF4-9FE6-165364FECC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120.42</c:v>
                </c:pt>
                <c:pt idx="1">
                  <c:v>95.75</c:v>
                </c:pt>
                <c:pt idx="2">
                  <c:v>95.54</c:v>
                </c:pt>
                <c:pt idx="3">
                  <c:v>99.57</c:v>
                </c:pt>
                <c:pt idx="4">
                  <c:v>102.74</c:v>
                </c:pt>
              </c:numCache>
            </c:numRef>
          </c:val>
          <c:extLst>
            <c:ext xmlns:c16="http://schemas.microsoft.com/office/drawing/2014/chart" uri="{C3380CC4-5D6E-409C-BE32-E72D297353CC}">
              <c16:uniqueId val="{00000000-7348-41C0-BAA1-9E8252E431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102.95</c:v>
                </c:pt>
                <c:pt idx="2">
                  <c:v>103.34</c:v>
                </c:pt>
                <c:pt idx="3">
                  <c:v>102.7</c:v>
                </c:pt>
                <c:pt idx="4">
                  <c:v>104.11</c:v>
                </c:pt>
              </c:numCache>
            </c:numRef>
          </c:val>
          <c:smooth val="0"/>
          <c:extLst>
            <c:ext xmlns:c16="http://schemas.microsoft.com/office/drawing/2014/chart" uri="{C3380CC4-5D6E-409C-BE32-E72D297353CC}">
              <c16:uniqueId val="{00000001-7348-41C0-BAA1-9E8252E431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29.62</c:v>
                </c:pt>
                <c:pt idx="1">
                  <c:v>31.61</c:v>
                </c:pt>
                <c:pt idx="2">
                  <c:v>33.32</c:v>
                </c:pt>
                <c:pt idx="3">
                  <c:v>35.35</c:v>
                </c:pt>
                <c:pt idx="4">
                  <c:v>37.42</c:v>
                </c:pt>
              </c:numCache>
            </c:numRef>
          </c:val>
          <c:extLst>
            <c:ext xmlns:c16="http://schemas.microsoft.com/office/drawing/2014/chart" uri="{C3380CC4-5D6E-409C-BE32-E72D297353CC}">
              <c16:uniqueId val="{00000000-C8AF-48E4-BBFA-A1EE4A311C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26.56</c:v>
                </c:pt>
                <c:pt idx="2">
                  <c:v>27.82</c:v>
                </c:pt>
                <c:pt idx="3">
                  <c:v>29.24</c:v>
                </c:pt>
                <c:pt idx="4">
                  <c:v>31.73</c:v>
                </c:pt>
              </c:numCache>
            </c:numRef>
          </c:val>
          <c:smooth val="0"/>
          <c:extLst>
            <c:ext xmlns:c16="http://schemas.microsoft.com/office/drawing/2014/chart" uri="{C3380CC4-5D6E-409C-BE32-E72D297353CC}">
              <c16:uniqueId val="{00000001-C8AF-48E4-BBFA-A1EE4A311C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23-4D73-BA2E-8E4087AE7A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23-4D73-BA2E-8E4087AE7A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6-4440-945A-6A93C1D626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27.02</c:v>
                </c:pt>
                <c:pt idx="2">
                  <c:v>29.74</c:v>
                </c:pt>
                <c:pt idx="3">
                  <c:v>48.2</c:v>
                </c:pt>
                <c:pt idx="4">
                  <c:v>46.91</c:v>
                </c:pt>
              </c:numCache>
            </c:numRef>
          </c:val>
          <c:smooth val="0"/>
          <c:extLst>
            <c:ext xmlns:c16="http://schemas.microsoft.com/office/drawing/2014/chart" uri="{C3380CC4-5D6E-409C-BE32-E72D297353CC}">
              <c16:uniqueId val="{00000001-00D6-4440-945A-6A93C1D626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97.53</c:v>
                </c:pt>
                <c:pt idx="1">
                  <c:v>77.72</c:v>
                </c:pt>
                <c:pt idx="2">
                  <c:v>45.41</c:v>
                </c:pt>
                <c:pt idx="3">
                  <c:v>22.97</c:v>
                </c:pt>
                <c:pt idx="4">
                  <c:v>18.28</c:v>
                </c:pt>
              </c:numCache>
            </c:numRef>
          </c:val>
          <c:extLst>
            <c:ext xmlns:c16="http://schemas.microsoft.com/office/drawing/2014/chart" uri="{C3380CC4-5D6E-409C-BE32-E72D297353CC}">
              <c16:uniqueId val="{00000000-25D6-4544-8D73-AADABF6D26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60.67</c:v>
                </c:pt>
                <c:pt idx="2">
                  <c:v>53.44</c:v>
                </c:pt>
                <c:pt idx="3">
                  <c:v>46.85</c:v>
                </c:pt>
                <c:pt idx="4">
                  <c:v>44.35</c:v>
                </c:pt>
              </c:numCache>
            </c:numRef>
          </c:val>
          <c:smooth val="0"/>
          <c:extLst>
            <c:ext xmlns:c16="http://schemas.microsoft.com/office/drawing/2014/chart" uri="{C3380CC4-5D6E-409C-BE32-E72D297353CC}">
              <c16:uniqueId val="{00000001-25D6-4544-8D73-AADABF6D26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1093.25</c:v>
                </c:pt>
                <c:pt idx="1">
                  <c:v>961.18</c:v>
                </c:pt>
                <c:pt idx="2">
                  <c:v>860.07</c:v>
                </c:pt>
                <c:pt idx="3">
                  <c:v>729.21</c:v>
                </c:pt>
                <c:pt idx="4">
                  <c:v>611.5</c:v>
                </c:pt>
              </c:numCache>
            </c:numRef>
          </c:val>
          <c:extLst>
            <c:ext xmlns:c16="http://schemas.microsoft.com/office/drawing/2014/chart" uri="{C3380CC4-5D6E-409C-BE32-E72D297353CC}">
              <c16:uniqueId val="{00000000-9444-41E6-92A2-23195FE609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9444-41E6-92A2-23195FE609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176.86</c:v>
                </c:pt>
                <c:pt idx="1">
                  <c:v>176.46</c:v>
                </c:pt>
                <c:pt idx="2">
                  <c:v>170.35</c:v>
                </c:pt>
                <c:pt idx="3">
                  <c:v>163.91</c:v>
                </c:pt>
                <c:pt idx="4">
                  <c:v>160.5</c:v>
                </c:pt>
              </c:numCache>
            </c:numRef>
          </c:val>
          <c:extLst>
            <c:ext xmlns:c16="http://schemas.microsoft.com/office/drawing/2014/chart" uri="{C3380CC4-5D6E-409C-BE32-E72D297353CC}">
              <c16:uniqueId val="{00000000-E76C-4502-9437-585D777668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E76C-4502-9437-585D777668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102.97</c:v>
                </c:pt>
                <c:pt idx="1">
                  <c:v>103.72</c:v>
                </c:pt>
                <c:pt idx="2">
                  <c:v>108.69</c:v>
                </c:pt>
                <c:pt idx="3">
                  <c:v>113.01</c:v>
                </c:pt>
                <c:pt idx="4">
                  <c:v>116.42</c:v>
                </c:pt>
              </c:numCache>
            </c:numRef>
          </c:val>
          <c:extLst>
            <c:ext xmlns:c16="http://schemas.microsoft.com/office/drawing/2014/chart" uri="{C3380CC4-5D6E-409C-BE32-E72D297353CC}">
              <c16:uniqueId val="{00000000-7C83-44B8-B7E1-BBA0F09FA8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7C83-44B8-B7E1-BBA0F09FA8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1" zoomScaleNormal="100" workbookViewId="0">
      <selection activeCell="BR91" sqref="BR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松本市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236968</v>
      </c>
      <c r="AM8" s="37"/>
      <c r="AN8" s="37"/>
      <c r="AO8" s="37"/>
      <c r="AP8" s="37"/>
      <c r="AQ8" s="37"/>
      <c r="AR8" s="37"/>
      <c r="AS8" s="37"/>
      <c r="AT8" s="38">
        <f>データ!T6</f>
        <v>978.47</v>
      </c>
      <c r="AU8" s="38"/>
      <c r="AV8" s="38"/>
      <c r="AW8" s="38"/>
      <c r="AX8" s="38"/>
      <c r="AY8" s="38"/>
      <c r="AZ8" s="38"/>
      <c r="BA8" s="38"/>
      <c r="BB8" s="38">
        <f>データ!U6</f>
        <v>242.18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71.489999999999995</v>
      </c>
      <c r="J10" s="38"/>
      <c r="K10" s="38"/>
      <c r="L10" s="38"/>
      <c r="M10" s="38"/>
      <c r="N10" s="38"/>
      <c r="O10" s="38"/>
      <c r="P10" s="38">
        <f>データ!P6</f>
        <v>15.76</v>
      </c>
      <c r="Q10" s="38"/>
      <c r="R10" s="38"/>
      <c r="S10" s="38"/>
      <c r="T10" s="38"/>
      <c r="U10" s="38"/>
      <c r="V10" s="38"/>
      <c r="W10" s="38">
        <f>データ!Q6</f>
        <v>70.89</v>
      </c>
      <c r="X10" s="38"/>
      <c r="Y10" s="38"/>
      <c r="Z10" s="38"/>
      <c r="AA10" s="38"/>
      <c r="AB10" s="38"/>
      <c r="AC10" s="38"/>
      <c r="AD10" s="37">
        <f>データ!R6</f>
        <v>3140</v>
      </c>
      <c r="AE10" s="37"/>
      <c r="AF10" s="37"/>
      <c r="AG10" s="37"/>
      <c r="AH10" s="37"/>
      <c r="AI10" s="37"/>
      <c r="AJ10" s="37"/>
      <c r="AK10" s="2"/>
      <c r="AL10" s="37">
        <f>データ!V6</f>
        <v>37239</v>
      </c>
      <c r="AM10" s="37"/>
      <c r="AN10" s="37"/>
      <c r="AO10" s="37"/>
      <c r="AP10" s="37"/>
      <c r="AQ10" s="37"/>
      <c r="AR10" s="37"/>
      <c r="AS10" s="37"/>
      <c r="AT10" s="38">
        <f>データ!W6</f>
        <v>12.69</v>
      </c>
      <c r="AU10" s="38"/>
      <c r="AV10" s="38"/>
      <c r="AW10" s="38"/>
      <c r="AX10" s="38"/>
      <c r="AY10" s="38"/>
      <c r="AZ10" s="38"/>
      <c r="BA10" s="38"/>
      <c r="BB10" s="38">
        <f>データ!X6</f>
        <v>2934.52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FQ22k77gHuXHx6/9d4pJCeFDIp8qyt9D8fwHNzEhJL746X/3tE7pXG42EJMohfFtgvgf5nuxP0CJDqZU4pd1w==" saltValue="UhDFn6XokZ90HJ0PeO5u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202029</v>
      </c>
      <c r="D6" s="19">
        <f t="shared" si="3"/>
        <v>46</v>
      </c>
      <c r="E6" s="19">
        <f t="shared" si="3"/>
        <v>17</v>
      </c>
      <c r="F6" s="19">
        <f t="shared" si="3"/>
        <v>4</v>
      </c>
      <c r="G6" s="19">
        <f t="shared" si="3"/>
        <v>0</v>
      </c>
      <c r="H6" s="19" t="str">
        <f t="shared" si="3"/>
        <v>長野県　松本市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71.489999999999995</v>
      </c>
      <c r="P6" s="20">
        <f t="shared" si="3"/>
        <v>15.76</v>
      </c>
      <c r="Q6" s="20">
        <f t="shared" si="3"/>
        <v>70.89</v>
      </c>
      <c r="R6" s="20">
        <f t="shared" si="3"/>
        <v>3140</v>
      </c>
      <c r="S6" s="20">
        <f t="shared" si="3"/>
        <v>236968</v>
      </c>
      <c r="T6" s="20">
        <f t="shared" si="3"/>
        <v>978.47</v>
      </c>
      <c r="U6" s="20">
        <f t="shared" si="3"/>
        <v>242.18</v>
      </c>
      <c r="V6" s="20">
        <f t="shared" si="3"/>
        <v>37239</v>
      </c>
      <c r="W6" s="20">
        <f t="shared" si="3"/>
        <v>12.69</v>
      </c>
      <c r="X6" s="20">
        <f t="shared" si="3"/>
        <v>2934.52</v>
      </c>
      <c r="Y6" s="21">
        <f>IF(Y7="",NA(),Y7)</f>
        <v>120.42</v>
      </c>
      <c r="Z6" s="21">
        <f t="shared" ref="Z6:AH6" si="4">IF(Z7="",NA(),Z7)</f>
        <v>95.75</v>
      </c>
      <c r="AA6" s="21">
        <f t="shared" si="4"/>
        <v>95.54</v>
      </c>
      <c r="AB6" s="21">
        <f t="shared" si="4"/>
        <v>99.57</v>
      </c>
      <c r="AC6" s="21">
        <f t="shared" si="4"/>
        <v>102.74</v>
      </c>
      <c r="AD6" s="21">
        <f t="shared" si="4"/>
        <v>102.13</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27.02</v>
      </c>
      <c r="AQ6" s="21">
        <f t="shared" si="5"/>
        <v>29.74</v>
      </c>
      <c r="AR6" s="21">
        <f t="shared" si="5"/>
        <v>48.2</v>
      </c>
      <c r="AS6" s="21">
        <f t="shared" si="5"/>
        <v>46.91</v>
      </c>
      <c r="AT6" s="20" t="str">
        <f>IF(AT7="","",IF(AT7="-","【-】","【"&amp;SUBSTITUTE(TEXT(AT7,"#,##0.00"),"-","△")&amp;"】"))</f>
        <v>【63.89】</v>
      </c>
      <c r="AU6" s="21">
        <f>IF(AU7="",NA(),AU7)</f>
        <v>97.53</v>
      </c>
      <c r="AV6" s="21">
        <f t="shared" ref="AV6:BD6" si="6">IF(AV7="",NA(),AV7)</f>
        <v>77.72</v>
      </c>
      <c r="AW6" s="21">
        <f t="shared" si="6"/>
        <v>45.41</v>
      </c>
      <c r="AX6" s="21">
        <f t="shared" si="6"/>
        <v>22.97</v>
      </c>
      <c r="AY6" s="21">
        <f t="shared" si="6"/>
        <v>18.28</v>
      </c>
      <c r="AZ6" s="21">
        <f t="shared" si="6"/>
        <v>47.44</v>
      </c>
      <c r="BA6" s="21">
        <f t="shared" si="6"/>
        <v>60.67</v>
      </c>
      <c r="BB6" s="21">
        <f t="shared" si="6"/>
        <v>53.44</v>
      </c>
      <c r="BC6" s="21">
        <f t="shared" si="6"/>
        <v>46.85</v>
      </c>
      <c r="BD6" s="21">
        <f t="shared" si="6"/>
        <v>44.35</v>
      </c>
      <c r="BE6" s="20" t="str">
        <f>IF(BE7="","",IF(BE7="-","【-】","【"&amp;SUBSTITUTE(TEXT(BE7,"#,##0.00"),"-","△")&amp;"】"))</f>
        <v>【44.07】</v>
      </c>
      <c r="BF6" s="21">
        <f>IF(BF7="",NA(),BF7)</f>
        <v>1093.25</v>
      </c>
      <c r="BG6" s="21">
        <f t="shared" ref="BG6:BO6" si="7">IF(BG7="",NA(),BG7)</f>
        <v>961.18</v>
      </c>
      <c r="BH6" s="21">
        <f t="shared" si="7"/>
        <v>860.07</v>
      </c>
      <c r="BI6" s="21">
        <f t="shared" si="7"/>
        <v>729.21</v>
      </c>
      <c r="BJ6" s="21">
        <f t="shared" si="7"/>
        <v>611.5</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176.86</v>
      </c>
      <c r="BR6" s="21">
        <f t="shared" ref="BR6:BZ6" si="8">IF(BR7="",NA(),BR7)</f>
        <v>176.46</v>
      </c>
      <c r="BS6" s="21">
        <f t="shared" si="8"/>
        <v>170.35</v>
      </c>
      <c r="BT6" s="21">
        <f t="shared" si="8"/>
        <v>163.91</v>
      </c>
      <c r="BU6" s="21">
        <f t="shared" si="8"/>
        <v>160.5</v>
      </c>
      <c r="BV6" s="21">
        <f t="shared" si="8"/>
        <v>74.3</v>
      </c>
      <c r="BW6" s="21">
        <f t="shared" si="8"/>
        <v>87.03</v>
      </c>
      <c r="BX6" s="21">
        <f t="shared" si="8"/>
        <v>84.3</v>
      </c>
      <c r="BY6" s="21">
        <f t="shared" si="8"/>
        <v>82.88</v>
      </c>
      <c r="BZ6" s="21">
        <f t="shared" si="8"/>
        <v>82.53</v>
      </c>
      <c r="CA6" s="20" t="str">
        <f>IF(CA7="","",IF(CA7="-","【-】","【"&amp;SUBSTITUTE(TEXT(CA7,"#,##0.00"),"-","△")&amp;"】"))</f>
        <v>【75.31】</v>
      </c>
      <c r="CB6" s="21">
        <f>IF(CB7="",NA(),CB7)</f>
        <v>102.97</v>
      </c>
      <c r="CC6" s="21">
        <f t="shared" ref="CC6:CK6" si="9">IF(CC7="",NA(),CC7)</f>
        <v>103.72</v>
      </c>
      <c r="CD6" s="21">
        <f t="shared" si="9"/>
        <v>108.69</v>
      </c>
      <c r="CE6" s="21">
        <f t="shared" si="9"/>
        <v>113.01</v>
      </c>
      <c r="CF6" s="21">
        <f t="shared" si="9"/>
        <v>116.42</v>
      </c>
      <c r="CG6" s="21">
        <f t="shared" si="9"/>
        <v>221.81</v>
      </c>
      <c r="CH6" s="21">
        <f t="shared" si="9"/>
        <v>177.02</v>
      </c>
      <c r="CI6" s="21">
        <f t="shared" si="9"/>
        <v>185.47</v>
      </c>
      <c r="CJ6" s="21">
        <f t="shared" si="9"/>
        <v>187.76</v>
      </c>
      <c r="CK6" s="21">
        <f t="shared" si="9"/>
        <v>190.48</v>
      </c>
      <c r="CL6" s="20" t="str">
        <f>IF(CL7="","",IF(CL7="-","【-】","【"&amp;SUBSTITUTE(TEXT(CL7,"#,##0.00"),"-","△")&amp;"】"))</f>
        <v>【216.39】</v>
      </c>
      <c r="CM6" s="21">
        <f>IF(CM7="",NA(),CM7)</f>
        <v>85.76</v>
      </c>
      <c r="CN6" s="21">
        <f t="shared" ref="CN6:CV6" si="10">IF(CN7="",NA(),CN7)</f>
        <v>62.36</v>
      </c>
      <c r="CO6" s="21">
        <f t="shared" si="10"/>
        <v>76.010000000000005</v>
      </c>
      <c r="CP6" s="21">
        <f t="shared" si="10"/>
        <v>70.540000000000006</v>
      </c>
      <c r="CQ6" s="21">
        <f t="shared" si="10"/>
        <v>106.55</v>
      </c>
      <c r="CR6" s="21">
        <f t="shared" si="10"/>
        <v>43.36</v>
      </c>
      <c r="CS6" s="21">
        <f t="shared" si="10"/>
        <v>46.17</v>
      </c>
      <c r="CT6" s="21">
        <f t="shared" si="10"/>
        <v>45.68</v>
      </c>
      <c r="CU6" s="21">
        <f t="shared" si="10"/>
        <v>45.87</v>
      </c>
      <c r="CV6" s="21">
        <f t="shared" si="10"/>
        <v>44.24</v>
      </c>
      <c r="CW6" s="20" t="str">
        <f>IF(CW7="","",IF(CW7="-","【-】","【"&amp;SUBSTITUTE(TEXT(CW7,"#,##0.00"),"-","△")&amp;"】"))</f>
        <v>【42.57】</v>
      </c>
      <c r="CX6" s="21">
        <f>IF(CX7="",NA(),CX7)</f>
        <v>95.05</v>
      </c>
      <c r="CY6" s="21">
        <f t="shared" ref="CY6:DG6" si="11">IF(CY7="",NA(),CY7)</f>
        <v>95.33</v>
      </c>
      <c r="CZ6" s="21">
        <f t="shared" si="11"/>
        <v>95.6</v>
      </c>
      <c r="DA6" s="21">
        <f t="shared" si="11"/>
        <v>95.66</v>
      </c>
      <c r="DB6" s="21">
        <f t="shared" si="11"/>
        <v>95.81</v>
      </c>
      <c r="DC6" s="21">
        <f t="shared" si="11"/>
        <v>83.06</v>
      </c>
      <c r="DD6" s="21">
        <f t="shared" si="11"/>
        <v>87.84</v>
      </c>
      <c r="DE6" s="21">
        <f t="shared" si="11"/>
        <v>87.96</v>
      </c>
      <c r="DF6" s="21">
        <f t="shared" si="11"/>
        <v>87.65</v>
      </c>
      <c r="DG6" s="21">
        <f t="shared" si="11"/>
        <v>88.15</v>
      </c>
      <c r="DH6" s="20" t="str">
        <f>IF(DH7="","",IF(DH7="-","【-】","【"&amp;SUBSTITUTE(TEXT(DH7,"#,##0.00"),"-","△")&amp;"】"))</f>
        <v>【85.24】</v>
      </c>
      <c r="DI6" s="21">
        <f>IF(DI7="",NA(),DI7)</f>
        <v>29.62</v>
      </c>
      <c r="DJ6" s="21">
        <f t="shared" ref="DJ6:DR6" si="12">IF(DJ7="",NA(),DJ7)</f>
        <v>31.61</v>
      </c>
      <c r="DK6" s="21">
        <f t="shared" si="12"/>
        <v>33.32</v>
      </c>
      <c r="DL6" s="21">
        <f t="shared" si="12"/>
        <v>35.35</v>
      </c>
      <c r="DM6" s="21">
        <f t="shared" si="12"/>
        <v>37.42</v>
      </c>
      <c r="DN6" s="21">
        <f t="shared" si="12"/>
        <v>23.93</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202029</v>
      </c>
      <c r="D7" s="23">
        <v>46</v>
      </c>
      <c r="E7" s="23">
        <v>17</v>
      </c>
      <c r="F7" s="23">
        <v>4</v>
      </c>
      <c r="G7" s="23">
        <v>0</v>
      </c>
      <c r="H7" s="23" t="s">
        <v>96</v>
      </c>
      <c r="I7" s="23" t="s">
        <v>97</v>
      </c>
      <c r="J7" s="23" t="s">
        <v>98</v>
      </c>
      <c r="K7" s="23" t="s">
        <v>99</v>
      </c>
      <c r="L7" s="23" t="s">
        <v>100</v>
      </c>
      <c r="M7" s="23" t="s">
        <v>101</v>
      </c>
      <c r="N7" s="24" t="s">
        <v>102</v>
      </c>
      <c r="O7" s="24">
        <v>71.489999999999995</v>
      </c>
      <c r="P7" s="24">
        <v>15.76</v>
      </c>
      <c r="Q7" s="24">
        <v>70.89</v>
      </c>
      <c r="R7" s="24">
        <v>3140</v>
      </c>
      <c r="S7" s="24">
        <v>236968</v>
      </c>
      <c r="T7" s="24">
        <v>978.47</v>
      </c>
      <c r="U7" s="24">
        <v>242.18</v>
      </c>
      <c r="V7" s="24">
        <v>37239</v>
      </c>
      <c r="W7" s="24">
        <v>12.69</v>
      </c>
      <c r="X7" s="24">
        <v>2934.52</v>
      </c>
      <c r="Y7" s="24">
        <v>120.42</v>
      </c>
      <c r="Z7" s="24">
        <v>95.75</v>
      </c>
      <c r="AA7" s="24">
        <v>95.54</v>
      </c>
      <c r="AB7" s="24">
        <v>99.57</v>
      </c>
      <c r="AC7" s="24">
        <v>102.74</v>
      </c>
      <c r="AD7" s="24">
        <v>102.13</v>
      </c>
      <c r="AE7" s="24">
        <v>102.95</v>
      </c>
      <c r="AF7" s="24">
        <v>103.34</v>
      </c>
      <c r="AG7" s="24">
        <v>102.7</v>
      </c>
      <c r="AH7" s="24">
        <v>104.11</v>
      </c>
      <c r="AI7" s="24">
        <v>105.35</v>
      </c>
      <c r="AJ7" s="24">
        <v>0</v>
      </c>
      <c r="AK7" s="24">
        <v>0</v>
      </c>
      <c r="AL7" s="24">
        <v>0</v>
      </c>
      <c r="AM7" s="24">
        <v>0</v>
      </c>
      <c r="AN7" s="24">
        <v>0</v>
      </c>
      <c r="AO7" s="24">
        <v>109.51</v>
      </c>
      <c r="AP7" s="24">
        <v>27.02</v>
      </c>
      <c r="AQ7" s="24">
        <v>29.74</v>
      </c>
      <c r="AR7" s="24">
        <v>48.2</v>
      </c>
      <c r="AS7" s="24">
        <v>46.91</v>
      </c>
      <c r="AT7" s="24">
        <v>63.89</v>
      </c>
      <c r="AU7" s="24">
        <v>97.53</v>
      </c>
      <c r="AV7" s="24">
        <v>77.72</v>
      </c>
      <c r="AW7" s="24">
        <v>45.41</v>
      </c>
      <c r="AX7" s="24">
        <v>22.97</v>
      </c>
      <c r="AY7" s="24">
        <v>18.28</v>
      </c>
      <c r="AZ7" s="24">
        <v>47.44</v>
      </c>
      <c r="BA7" s="24">
        <v>60.67</v>
      </c>
      <c r="BB7" s="24">
        <v>53.44</v>
      </c>
      <c r="BC7" s="24">
        <v>46.85</v>
      </c>
      <c r="BD7" s="24">
        <v>44.35</v>
      </c>
      <c r="BE7" s="24">
        <v>44.07</v>
      </c>
      <c r="BF7" s="24">
        <v>1093.25</v>
      </c>
      <c r="BG7" s="24">
        <v>961.18</v>
      </c>
      <c r="BH7" s="24">
        <v>860.07</v>
      </c>
      <c r="BI7" s="24">
        <v>729.21</v>
      </c>
      <c r="BJ7" s="24">
        <v>611.5</v>
      </c>
      <c r="BK7" s="24">
        <v>1243.71</v>
      </c>
      <c r="BL7" s="24">
        <v>1252.71</v>
      </c>
      <c r="BM7" s="24">
        <v>1267.3900000000001</v>
      </c>
      <c r="BN7" s="24">
        <v>1268.6300000000001</v>
      </c>
      <c r="BO7" s="24">
        <v>1283.69</v>
      </c>
      <c r="BP7" s="24">
        <v>1201.79</v>
      </c>
      <c r="BQ7" s="24">
        <v>176.86</v>
      </c>
      <c r="BR7" s="24">
        <v>176.46</v>
      </c>
      <c r="BS7" s="24">
        <v>170.35</v>
      </c>
      <c r="BT7" s="24">
        <v>163.91</v>
      </c>
      <c r="BU7" s="24">
        <v>160.5</v>
      </c>
      <c r="BV7" s="24">
        <v>74.3</v>
      </c>
      <c r="BW7" s="24">
        <v>87.03</v>
      </c>
      <c r="BX7" s="24">
        <v>84.3</v>
      </c>
      <c r="BY7" s="24">
        <v>82.88</v>
      </c>
      <c r="BZ7" s="24">
        <v>82.53</v>
      </c>
      <c r="CA7" s="24">
        <v>75.31</v>
      </c>
      <c r="CB7" s="24">
        <v>102.97</v>
      </c>
      <c r="CC7" s="24">
        <v>103.72</v>
      </c>
      <c r="CD7" s="24">
        <v>108.69</v>
      </c>
      <c r="CE7" s="24">
        <v>113.01</v>
      </c>
      <c r="CF7" s="24">
        <v>116.42</v>
      </c>
      <c r="CG7" s="24">
        <v>221.81</v>
      </c>
      <c r="CH7" s="24">
        <v>177.02</v>
      </c>
      <c r="CI7" s="24">
        <v>185.47</v>
      </c>
      <c r="CJ7" s="24">
        <v>187.76</v>
      </c>
      <c r="CK7" s="24">
        <v>190.48</v>
      </c>
      <c r="CL7" s="24">
        <v>216.39</v>
      </c>
      <c r="CM7" s="24">
        <v>85.76</v>
      </c>
      <c r="CN7" s="24">
        <v>62.36</v>
      </c>
      <c r="CO7" s="24">
        <v>76.010000000000005</v>
      </c>
      <c r="CP7" s="24">
        <v>70.540000000000006</v>
      </c>
      <c r="CQ7" s="24">
        <v>106.55</v>
      </c>
      <c r="CR7" s="24">
        <v>43.36</v>
      </c>
      <c r="CS7" s="24">
        <v>46.17</v>
      </c>
      <c r="CT7" s="24">
        <v>45.68</v>
      </c>
      <c r="CU7" s="24">
        <v>45.87</v>
      </c>
      <c r="CV7" s="24">
        <v>44.24</v>
      </c>
      <c r="CW7" s="24">
        <v>42.57</v>
      </c>
      <c r="CX7" s="24">
        <v>95.05</v>
      </c>
      <c r="CY7" s="24">
        <v>95.33</v>
      </c>
      <c r="CZ7" s="24">
        <v>95.6</v>
      </c>
      <c r="DA7" s="24">
        <v>95.66</v>
      </c>
      <c r="DB7" s="24">
        <v>95.81</v>
      </c>
      <c r="DC7" s="24">
        <v>83.06</v>
      </c>
      <c r="DD7" s="24">
        <v>87.84</v>
      </c>
      <c r="DE7" s="24">
        <v>87.96</v>
      </c>
      <c r="DF7" s="24">
        <v>87.65</v>
      </c>
      <c r="DG7" s="24">
        <v>88.15</v>
      </c>
      <c r="DH7" s="24">
        <v>85.24</v>
      </c>
      <c r="DI7" s="24">
        <v>29.62</v>
      </c>
      <c r="DJ7" s="24">
        <v>31.61</v>
      </c>
      <c r="DK7" s="24">
        <v>33.32</v>
      </c>
      <c r="DL7" s="24">
        <v>35.35</v>
      </c>
      <c r="DM7" s="24">
        <v>37.42</v>
      </c>
      <c r="DN7" s="24">
        <v>23.93</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0.09</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三村　育江</cp:lastModifiedBy>
  <cp:lastPrinted>2023-01-19T00:22:35Z</cp:lastPrinted>
  <dcterms:created xsi:type="dcterms:W3CDTF">2023-01-12T23:38:53Z</dcterms:created>
  <dcterms:modified xsi:type="dcterms:W3CDTF">2023-01-19T00:31:46Z</dcterms:modified>
  <cp:category/>
</cp:coreProperties>
</file>