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08 経営比較分析表\R4\回答\【経営比較分析表】2021_202029_46_1718\"/>
    </mc:Choice>
  </mc:AlternateContent>
  <workbookProtection workbookAlgorithmName="SHA-512" workbookHashValue="x01UkYaEeB9MFIlgUknJhzKeXotUSO21SYa8EnnpM0YBqEX4rxx8fWJRVaUs+XCSJzt2ehx2n2iQozxK1lyy9g==" workbookSaltValue="SxZhqKQ0+N/UhjbNPnu6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<sst xmlns="http://schemas.openxmlformats.org/spreadsheetml/2006/main" count="231" uniqueCount="116">
  <si>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</si>
  <si>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</si>
  <si>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</si>
  <si>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</si>
  <si>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</si>
  <si>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</si>
  <si>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</si>
  <si>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</si>
  <si>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</si>
  <si>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</si>
  <si>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</si>
  <si>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</si>
  <si>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</si>
  <si>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</si>
  <si>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</si>
  <si>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</si>
  <si>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</si>
  <si>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</si>
  <si>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</si>
  <si>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</si>
  <si>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</si>
  <si>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</si>
  <si>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</si>
  <si>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</si>
  <si>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</si>
  <si>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</si>
  <si>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</si>
  <si>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</si>
  <si>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</si>
  <si>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</si>
  <si>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</si>
  <si>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</si>
  <si>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</si>
  <si>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</si>
  <si>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</si>
  <si>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</si>
  <si>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</si>
  <si>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</si>
  <si>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</si>
  <si>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</si>
  <si>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</si>
  <si>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</si>
  <si>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</si>
  <si>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</si>
  <si>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</si>
  <si>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</si>
  <si>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</si>
  <si>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</si>
  <si>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</si>
  <si>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</si>
  <si>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</si>
  <si>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</si>
  <si>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</si>
  <si>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</si>
  <si>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</si>
  <si>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</si>
  <si>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</si>
  <si>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</si>
  <si>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</si>
  <si>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</si>
  <si>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</si>
  <si>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</si>
  <si>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</si>
  <si>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</si>
  <si>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</si>
  <si>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</si>
  <si>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</si>
  <si>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</si>
  <si>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</si>
  <si>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</si>
  <si>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</si>
  <si>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</si>
  <si>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</si>
  <si>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</si>
  <si>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</si>
  <si>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</si>
  <si>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</si>
  <si>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</si>
  <si>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</si>
  <si>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</si>
  <si>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</si>
  <si>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</si>
  <si>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</si>
  <si>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</si>
  <si>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</si>
  <si>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</si>
  <si>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</si>
  <si>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</si>
  <si>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</si>
  <si>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</si>
  <si>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</si>
  <si>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</si>
  <si>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</si>
  <si>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</si>
  <si>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</si>
  <si>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</si>
  <si>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</si>
  <si>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</si>
  <si>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</si>
  <si>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</si>
  <si>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</si>
  <si>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</si>
  <si>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</si>
  <si>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</si>
  <si>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</si>
  <si>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</si>
  <si>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</si>
  <si>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</si>
  <si>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</si>
  <si>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</si>
  <si>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</si>
  <si>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</si>
  <si>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</si>
  <si>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企業債の償還がピークを過ぎ、支払い利息が減少していることに伴って、⑥汚水処理原価は、全国平均を下回っています。また、④企業債残高対事業規模比率についても、同様です。
　③流動比率、⑦施設利用率、⑧水洗化率は、全国平均を上回っており、①経常収支比率、⑤経費回収比率は、良好な値で推移しています。
　今後は、人口減少による処理水量の減少に対応していく必要がある一方で、合併地区ごとに料金体系が異なるなどの事業運営上の課題もあり、料金体系の統一化を含めた適正な使用料のあり方や広域化による施設の効率的利用などについて、経営審議会に諮りながら、さらに具体的な検討を進めていく必要があります。</t>
    <rPh sb="15" eb="17">
      <t>シハラ</t>
    </rPh>
    <rPh sb="18" eb="20">
      <t>リソク</t>
    </rPh>
    <rPh sb="21" eb="23">
      <t>ゲンショウ</t>
    </rPh>
    <rPh sb="30" eb="31">
      <t>トモナ</t>
    </rPh>
    <rPh sb="43" eb="45">
      <t>ゼンコク</t>
    </rPh>
    <rPh sb="45" eb="47">
      <t>ヘイキン</t>
    </rPh>
    <rPh sb="48" eb="50">
      <t>シタマワ</t>
    </rPh>
    <rPh sb="60" eb="62">
      <t>キギョウ</t>
    </rPh>
    <rPh sb="62" eb="63">
      <t>サイ</t>
    </rPh>
    <rPh sb="63" eb="65">
      <t>ザンダカ</t>
    </rPh>
    <rPh sb="65" eb="66">
      <t>タイ</t>
    </rPh>
    <rPh sb="66" eb="68">
      <t>ジギョウ</t>
    </rPh>
    <rPh sb="68" eb="70">
      <t>キボ</t>
    </rPh>
    <rPh sb="70" eb="72">
      <t>ヒリツ</t>
    </rPh>
    <rPh sb="78" eb="80">
      <t>ドウヨウ</t>
    </rPh>
    <rPh sb="86" eb="88">
      <t>リュウドウ</t>
    </rPh>
    <rPh sb="88" eb="90">
      <t>ヒリツ</t>
    </rPh>
    <rPh sb="92" eb="94">
      <t>シセツ</t>
    </rPh>
    <rPh sb="94" eb="96">
      <t>リヨウ</t>
    </rPh>
    <rPh sb="96" eb="97">
      <t>リツ</t>
    </rPh>
    <rPh sb="99" eb="102">
      <t>スイセンカ</t>
    </rPh>
    <rPh sb="102" eb="103">
      <t>リツ</t>
    </rPh>
    <rPh sb="105" eb="107">
      <t>ゼンコク</t>
    </rPh>
    <rPh sb="107" eb="109">
      <t>ヘイキン</t>
    </rPh>
    <rPh sb="110" eb="112">
      <t>ウワマワ</t>
    </rPh>
    <rPh sb="134" eb="136">
      <t>リョウコウ</t>
    </rPh>
    <rPh sb="137" eb="138">
      <t>アタイ</t>
    </rPh>
    <rPh sb="139" eb="141">
      <t>スイイ</t>
    </rPh>
    <rPh sb="174" eb="176">
      <t>ヒツヨウ</t>
    </rPh>
    <rPh sb="179" eb="181">
      <t>イッポウ</t>
    </rPh>
    <rPh sb="225" eb="227">
      <t>テキセイ</t>
    </rPh>
    <rPh sb="234" eb="235">
      <t>カタ</t>
    </rPh>
    <rPh sb="284" eb="286">
      <t>ヒツヨウ</t>
    </rPh>
    <phoneticPr fontId="4"/>
  </si>
  <si>
    <t xml:space="preserve">  人口減少社会の進展や節水型機器の普及等により、今後、有収水量の伸びは期待できず、下水道使用料収入は減少することが予測されます。
　一方、増加が見込まれる老朽化した施設の更新や耐震化・耐水化への投資など、多額の資金が必要になります。
  今後は、より持続可能な下水道事業を目指し、処理過程で発生する消化ガスによる発電事業や太陽光発電事業によって、環境に配慮した施設の運営に注力します。これらの発電による購入電力料金の削減と売電事業による安定的な収益の確保、また適切な施設規模による投資の効率化、新たなＩＣＴの導入による維持管理業務の省力化・最適化など、最先端の技術を取り入れながら、長期的な視点に立った事業経営に取り組みます。</t>
    <rPh sb="12" eb="15">
      <t>セッスイガタ</t>
    </rPh>
    <rPh sb="15" eb="17">
      <t>キキ</t>
    </rPh>
    <rPh sb="18" eb="20">
      <t>フキュウ</t>
    </rPh>
    <rPh sb="20" eb="21">
      <t>トウ</t>
    </rPh>
    <rPh sb="25" eb="27">
      <t>コンゴ</t>
    </rPh>
    <rPh sb="93" eb="95">
      <t>タイスイ</t>
    </rPh>
    <rPh sb="95" eb="96">
      <t>カ</t>
    </rPh>
    <rPh sb="120" eb="122">
      <t>コンゴ</t>
    </rPh>
    <rPh sb="128" eb="130">
      <t>カノウ</t>
    </rPh>
    <rPh sb="131" eb="134">
      <t>ゲスイドウ</t>
    </rPh>
    <rPh sb="134" eb="136">
      <t>ジギョウ</t>
    </rPh>
    <rPh sb="137" eb="139">
      <t>メザ</t>
    </rPh>
    <rPh sb="141" eb="143">
      <t>ショリ</t>
    </rPh>
    <rPh sb="159" eb="161">
      <t>ジギョウ</t>
    </rPh>
    <rPh sb="162" eb="165">
      <t>タイヨウコウ</t>
    </rPh>
    <rPh sb="165" eb="167">
      <t>ハツデン</t>
    </rPh>
    <rPh sb="167" eb="169">
      <t>ジギョウ</t>
    </rPh>
    <rPh sb="174" eb="176">
      <t>カンキョウ</t>
    </rPh>
    <rPh sb="177" eb="179">
      <t>ハイリョ</t>
    </rPh>
    <rPh sb="181" eb="183">
      <t>シセツ</t>
    </rPh>
    <rPh sb="184" eb="186">
      <t>ウンエイ</t>
    </rPh>
    <rPh sb="187" eb="189">
      <t>チュウリョク</t>
    </rPh>
    <rPh sb="197" eb="199">
      <t>ハツデン</t>
    </rPh>
    <rPh sb="219" eb="222">
      <t>アンテイテキ</t>
    </rPh>
    <rPh sb="248" eb="249">
      <t>アラ</t>
    </rPh>
    <rPh sb="255" eb="257">
      <t>ドウニュウ</t>
    </rPh>
    <rPh sb="260" eb="262">
      <t>イジ</t>
    </rPh>
    <rPh sb="262" eb="264">
      <t>カンリ</t>
    </rPh>
    <rPh sb="264" eb="266">
      <t>ギョウム</t>
    </rPh>
    <rPh sb="267" eb="270">
      <t>ショウリョクカ</t>
    </rPh>
    <rPh sb="271" eb="274">
      <t>サイテキカ</t>
    </rPh>
    <rPh sb="277" eb="280">
      <t>サイセンタン</t>
    </rPh>
    <rPh sb="281" eb="283">
      <t>ギジュツ</t>
    </rPh>
    <rPh sb="284" eb="285">
      <t>ト</t>
    </rPh>
    <rPh sb="286" eb="287">
      <t>イ</t>
    </rPh>
    <rPh sb="294" eb="295">
      <t>テキ</t>
    </rPh>
    <rPh sb="296" eb="298">
      <t>シテン</t>
    </rPh>
    <phoneticPr fontId="4"/>
  </si>
  <si>
    <t>　①有形固定資産減価償却率は、全国平均や類似団体平均値と比較して高くなっています。本市の下水道事業は、昭和25年に認可を受け、処理場は、昭和34年から供用を開始したことが主な要因ですが、今後も電気・機械設備を中心に、予防保全型の維持管理と、計画的な改築・更新を行います。
　また、②管渠老朽化率は、ほぼ類似団体平均並みで、経年比較においても年々上昇傾向にあります。
　③管渠改善率は、更新需要の増加を受け注力した結果、上昇しましたが、一部事業において進捗に遅れが生じ、施工業者の確保などの面で課題が残ります。</t>
    <rPh sb="68" eb="70">
      <t>ショウワ</t>
    </rPh>
    <rPh sb="72" eb="73">
      <t>ネン</t>
    </rPh>
    <rPh sb="85" eb="86">
      <t>オモ</t>
    </rPh>
    <rPh sb="87" eb="89">
      <t>ヨウイン</t>
    </rPh>
    <rPh sb="93" eb="95">
      <t>コンゴ</t>
    </rPh>
    <rPh sb="157" eb="158">
      <t>ナ</t>
    </rPh>
    <rPh sb="192" eb="194">
      <t>コウシン</t>
    </rPh>
    <rPh sb="194" eb="196">
      <t>ジュヨウ</t>
    </rPh>
    <rPh sb="197" eb="199">
      <t>ゾウカ</t>
    </rPh>
    <rPh sb="200" eb="201">
      <t>ウ</t>
    </rPh>
    <rPh sb="202" eb="204">
      <t>チュウリョク</t>
    </rPh>
    <rPh sb="206" eb="208">
      <t>ケッカ</t>
    </rPh>
    <rPh sb="209" eb="211">
      <t>ジョウショウ</t>
    </rPh>
    <rPh sb="217" eb="219">
      <t>イチブ</t>
    </rPh>
    <rPh sb="219" eb="221">
      <t>ジギョウ</t>
    </rPh>
    <rPh sb="225" eb="227">
      <t>シンチョク</t>
    </rPh>
    <rPh sb="228" eb="229">
      <t>オク</t>
    </rPh>
    <rPh sb="231" eb="232">
      <t>ショウ</t>
    </rPh>
    <rPh sb="234" eb="236">
      <t>セコウ</t>
    </rPh>
    <rPh sb="236" eb="238">
      <t>ギョウシャ</t>
    </rPh>
    <rPh sb="239" eb="241">
      <t>カクホ</t>
    </rPh>
    <rPh sb="244" eb="245">
      <t>メン</t>
    </rPh>
    <rPh sb="246" eb="248">
      <t>カダイ</t>
    </rPh>
    <rPh sb="249" eb="250">
      <t>ノコ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</si>
</sst>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0.36</c:v>
                </c:pt>
                <c:pt idx="1">
                  <c:v>0.2</c:v>
                </c:pt>
                <c:pt idx="2">
                  <c:v>0.15</c:v>
                </c:pt>
                <c:pt idx="3">
                  <c:v>0.25</c:v>
                </c:pt>
                <c:pt idx="4">
                  <c:v>0.65</c:v>
                </c:pt>
              </c:numCache>
            </c:numRef>
          </c:val>
          <c:extLst>
            <c:ext xmlns:c16="http://schemas.microsoft.com/office/drawing/2014/chart" uri="{C3380CC4-5D6E-409C-BE32-E72D297353CC}">
              <c16:uniqueId val="{00000000-4CA9-446F-9124-03F2115F94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4CA9-446F-9124-03F2115F94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83.95</c:v>
                </c:pt>
                <c:pt idx="1">
                  <c:v>85.24</c:v>
                </c:pt>
                <c:pt idx="2">
                  <c:v>81.92</c:v>
                </c:pt>
                <c:pt idx="3">
                  <c:v>83.71</c:v>
                </c:pt>
                <c:pt idx="4">
                  <c:v>84.14</c:v>
                </c:pt>
              </c:numCache>
            </c:numRef>
          </c:val>
          <c:extLst>
            <c:ext xmlns:c16="http://schemas.microsoft.com/office/drawing/2014/chart" uri="{C3380CC4-5D6E-409C-BE32-E72D297353CC}">
              <c16:uniqueId val="{00000000-2DBF-48E9-BAB0-E126555CE2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2DBF-48E9-BAB0-E126555CE2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99.1</c:v>
                </c:pt>
                <c:pt idx="1">
                  <c:v>99.19</c:v>
                </c:pt>
                <c:pt idx="2">
                  <c:v>99.24</c:v>
                </c:pt>
                <c:pt idx="3">
                  <c:v>99.27</c:v>
                </c:pt>
                <c:pt idx="4">
                  <c:v>99.32</c:v>
                </c:pt>
              </c:numCache>
            </c:numRef>
          </c:val>
          <c:extLst>
            <c:ext xmlns:c16="http://schemas.microsoft.com/office/drawing/2014/chart" uri="{C3380CC4-5D6E-409C-BE32-E72D297353CC}">
              <c16:uniqueId val="{00000000-28AF-4429-BFD7-559BD508E3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28AF-4429-BFD7-559BD508E3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116.75</c:v>
                </c:pt>
                <c:pt idx="1">
                  <c:v>118.68</c:v>
                </c:pt>
                <c:pt idx="2">
                  <c:v>119.76</c:v>
                </c:pt>
                <c:pt idx="3">
                  <c:v>118.26</c:v>
                </c:pt>
                <c:pt idx="4">
                  <c:v>119.15</c:v>
                </c:pt>
              </c:numCache>
            </c:numRef>
          </c:val>
          <c:extLst>
            <c:ext xmlns:c16="http://schemas.microsoft.com/office/drawing/2014/chart" uri="{C3380CC4-5D6E-409C-BE32-E72D297353CC}">
              <c16:uniqueId val="{00000000-5473-43C7-9C84-5D93EA9A2A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5473-43C7-9C84-5D93EA9A2A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44.55</c:v>
                </c:pt>
                <c:pt idx="1">
                  <c:v>46.26</c:v>
                </c:pt>
                <c:pt idx="2">
                  <c:v>47.5</c:v>
                </c:pt>
                <c:pt idx="3">
                  <c:v>48.96</c:v>
                </c:pt>
                <c:pt idx="4">
                  <c:v>49.72</c:v>
                </c:pt>
              </c:numCache>
            </c:numRef>
          </c:val>
          <c:extLst>
            <c:ext xmlns:c16="http://schemas.microsoft.com/office/drawing/2014/chart" uri="{C3380CC4-5D6E-409C-BE32-E72D297353CC}">
              <c16:uniqueId val="{00000000-AA91-4D5E-BE62-B55B2EBD86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AA91-4D5E-BE62-B55B2EBD86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4.47</c:v>
                </c:pt>
                <c:pt idx="1">
                  <c:v>4.8899999999999997</c:v>
                </c:pt>
                <c:pt idx="2">
                  <c:v>5.01</c:v>
                </c:pt>
                <c:pt idx="3">
                  <c:v>5.22</c:v>
                </c:pt>
                <c:pt idx="4">
                  <c:v>5.31</c:v>
                </c:pt>
              </c:numCache>
            </c:numRef>
          </c:val>
          <c:extLst>
            <c:ext xmlns:c16="http://schemas.microsoft.com/office/drawing/2014/chart" uri="{C3380CC4-5D6E-409C-BE32-E72D297353CC}">
              <c16:uniqueId val="{00000000-DBEA-401F-A3BD-522581F31E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DBEA-401F-A3BD-522581F31E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BC-4176-A801-61304640A2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D0BC-4176-A801-61304640A2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126.69</c:v>
                </c:pt>
                <c:pt idx="1">
                  <c:v>170.06</c:v>
                </c:pt>
                <c:pt idx="2">
                  <c:v>225.24</c:v>
                </c:pt>
                <c:pt idx="3">
                  <c:v>234.77</c:v>
                </c:pt>
                <c:pt idx="4">
                  <c:v>287.18</c:v>
                </c:pt>
              </c:numCache>
            </c:numRef>
          </c:val>
          <c:extLst>
            <c:ext xmlns:c16="http://schemas.microsoft.com/office/drawing/2014/chart" uri="{C3380CC4-5D6E-409C-BE32-E72D297353CC}">
              <c16:uniqueId val="{00000000-CF32-4D2E-BCFE-0193618FF5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CF32-4D2E-BCFE-0193618FF5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295.02999999999997</c:v>
                </c:pt>
                <c:pt idx="1">
                  <c:v>320.06</c:v>
                </c:pt>
                <c:pt idx="2">
                  <c:v>247.97</c:v>
                </c:pt>
                <c:pt idx="3">
                  <c:v>231.81</c:v>
                </c:pt>
                <c:pt idx="4">
                  <c:v>217.75</c:v>
                </c:pt>
              </c:numCache>
            </c:numRef>
          </c:val>
          <c:extLst>
            <c:ext xmlns:c16="http://schemas.microsoft.com/office/drawing/2014/chart" uri="{C3380CC4-5D6E-409C-BE32-E72D297353CC}">
              <c16:uniqueId val="{00000000-0675-48CB-8164-FDBE19B628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0675-48CB-8164-FDBE19B628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124.24</c:v>
                </c:pt>
                <c:pt idx="1">
                  <c:v>127.36</c:v>
                </c:pt>
                <c:pt idx="2">
                  <c:v>129.87</c:v>
                </c:pt>
                <c:pt idx="3">
                  <c:v>127.49</c:v>
                </c:pt>
                <c:pt idx="4">
                  <c:v>129.81</c:v>
                </c:pt>
              </c:numCache>
            </c:numRef>
          </c:val>
          <c:extLst>
            <c:ext xmlns:c16="http://schemas.microsoft.com/office/drawing/2014/chart" uri="{C3380CC4-5D6E-409C-BE32-E72D297353CC}">
              <c16:uniqueId val="{00000000-0FEF-48E5-B978-D9DDA8994D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0FEF-48E5-B978-D9DDA8994D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135.9</c:v>
                </c:pt>
                <c:pt idx="1">
                  <c:v>133.33000000000001</c:v>
                </c:pt>
                <c:pt idx="2">
                  <c:v>131.9</c:v>
                </c:pt>
                <c:pt idx="3">
                  <c:v>132.80000000000001</c:v>
                </c:pt>
                <c:pt idx="4">
                  <c:v>130.66</c:v>
                </c:pt>
              </c:numCache>
            </c:numRef>
          </c:val>
          <c:extLst>
            <c:ext xmlns:c16="http://schemas.microsoft.com/office/drawing/2014/chart" uri="{C3380CC4-5D6E-409C-BE32-E72D297353CC}">
              <c16:uniqueId val="{00000000-80FC-4A85-80A2-0642407E3D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80FC-4A85-80A2-0642407E3D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松本市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236968</v>
      </c>
      <c r="AM8" s="42"/>
      <c r="AN8" s="42"/>
      <c r="AO8" s="42"/>
      <c r="AP8" s="42"/>
      <c r="AQ8" s="42"/>
      <c r="AR8" s="42"/>
      <c r="AS8" s="42"/>
      <c r="AT8" s="35">
        <f>データ!T6</f>
        <v>978.47</v>
      </c>
      <c r="AU8" s="35"/>
      <c r="AV8" s="35"/>
      <c r="AW8" s="35"/>
      <c r="AX8" s="35"/>
      <c r="AY8" s="35"/>
      <c r="AZ8" s="35"/>
      <c r="BA8" s="35"/>
      <c r="BB8" s="35">
        <f>データ!U6</f>
        <v>242.18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80.95</v>
      </c>
      <c r="J10" s="35"/>
      <c r="K10" s="35"/>
      <c r="L10" s="35"/>
      <c r="M10" s="35"/>
      <c r="N10" s="35"/>
      <c r="O10" s="35"/>
      <c r="P10" s="35">
        <f>データ!P6</f>
        <v>81.430000000000007</v>
      </c>
      <c r="Q10" s="35"/>
      <c r="R10" s="35"/>
      <c r="S10" s="35"/>
      <c r="T10" s="35"/>
      <c r="U10" s="35"/>
      <c r="V10" s="35"/>
      <c r="W10" s="35">
        <f>データ!Q6</f>
        <v>77.58</v>
      </c>
      <c r="X10" s="35"/>
      <c r="Y10" s="35"/>
      <c r="Z10" s="35"/>
      <c r="AA10" s="35"/>
      <c r="AB10" s="35"/>
      <c r="AC10" s="35"/>
      <c r="AD10" s="42">
        <f>データ!R6</f>
        <v>3140</v>
      </c>
      <c r="AE10" s="42"/>
      <c r="AF10" s="42"/>
      <c r="AG10" s="42"/>
      <c r="AH10" s="42"/>
      <c r="AI10" s="42"/>
      <c r="AJ10" s="42"/>
      <c r="AK10" s="2"/>
      <c r="AL10" s="42">
        <f>データ!V6</f>
        <v>192462</v>
      </c>
      <c r="AM10" s="42"/>
      <c r="AN10" s="42"/>
      <c r="AO10" s="42"/>
      <c r="AP10" s="42"/>
      <c r="AQ10" s="42"/>
      <c r="AR10" s="42"/>
      <c r="AS10" s="42"/>
      <c r="AT10" s="35">
        <f>データ!W6</f>
        <v>47.27</v>
      </c>
      <c r="AU10" s="35"/>
      <c r="AV10" s="35"/>
      <c r="AW10" s="35"/>
      <c r="AX10" s="35"/>
      <c r="AY10" s="35"/>
      <c r="AZ10" s="35"/>
      <c r="BA10" s="35"/>
      <c r="BB10" s="35">
        <f>データ!X6</f>
        <v>4071.55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oKX4RAry1nY1aI0c6R2aLk1qx+LFfNb2LdNsbLLtPlW8rvQWNKzbAgex6LnwOXAMBwHCLpfv1qNbu8Rgx9BUA==" saltValue="fsL+NHDjwgTod47DexeO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202029</v>
      </c>
      <c r="D6" s="19">
        <f t="shared" si="3"/>
        <v>46</v>
      </c>
      <c r="E6" s="19">
        <f t="shared" si="3"/>
        <v>17</v>
      </c>
      <c r="F6" s="19">
        <f t="shared" si="3"/>
        <v>1</v>
      </c>
      <c r="G6" s="19">
        <f t="shared" si="3"/>
        <v>0</v>
      </c>
      <c r="H6" s="19" t="str">
        <f t="shared" si="3"/>
        <v>長野県　松本市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80.95</v>
      </c>
      <c r="P6" s="20">
        <f t="shared" si="3"/>
        <v>81.430000000000007</v>
      </c>
      <c r="Q6" s="20">
        <f t="shared" si="3"/>
        <v>77.58</v>
      </c>
      <c r="R6" s="20">
        <f t="shared" si="3"/>
        <v>3140</v>
      </c>
      <c r="S6" s="20">
        <f t="shared" si="3"/>
        <v>236968</v>
      </c>
      <c r="T6" s="20">
        <f t="shared" si="3"/>
        <v>978.47</v>
      </c>
      <c r="U6" s="20">
        <f t="shared" si="3"/>
        <v>242.18</v>
      </c>
      <c r="V6" s="20">
        <f t="shared" si="3"/>
        <v>192462</v>
      </c>
      <c r="W6" s="20">
        <f t="shared" si="3"/>
        <v>47.27</v>
      </c>
      <c r="X6" s="20">
        <f t="shared" si="3"/>
        <v>4071.55</v>
      </c>
      <c r="Y6" s="21">
        <f>IF(Y7="",NA(),Y7)</f>
        <v>116.75</v>
      </c>
      <c r="Z6" s="21">
        <f t="shared" ref="Z6:AH6" si="4">IF(Z7="",NA(),Z7)</f>
        <v>118.68</v>
      </c>
      <c r="AA6" s="21">
        <f t="shared" si="4"/>
        <v>119.76</v>
      </c>
      <c r="AB6" s="21">
        <f t="shared" si="4"/>
        <v>118.26</v>
      </c>
      <c r="AC6" s="21">
        <f t="shared" si="4"/>
        <v>119.15</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126.69</v>
      </c>
      <c r="AV6" s="21">
        <f t="shared" ref="AV6:BD6" si="6">IF(AV7="",NA(),AV7)</f>
        <v>170.06</v>
      </c>
      <c r="AW6" s="21">
        <f t="shared" si="6"/>
        <v>225.24</v>
      </c>
      <c r="AX6" s="21">
        <f t="shared" si="6"/>
        <v>234.77</v>
      </c>
      <c r="AY6" s="21">
        <f t="shared" si="6"/>
        <v>287.18</v>
      </c>
      <c r="AZ6" s="21">
        <f t="shared" si="6"/>
        <v>58.04</v>
      </c>
      <c r="BA6" s="21">
        <f t="shared" si="6"/>
        <v>62.12</v>
      </c>
      <c r="BB6" s="21">
        <f t="shared" si="6"/>
        <v>61.57</v>
      </c>
      <c r="BC6" s="21">
        <f t="shared" si="6"/>
        <v>60.82</v>
      </c>
      <c r="BD6" s="21">
        <f t="shared" si="6"/>
        <v>63.48</v>
      </c>
      <c r="BE6" s="20" t="str">
        <f>IF(BE7="","",IF(BE7="-","【-】","【"&amp;SUBSTITUTE(TEXT(BE7,"#,##0.00"),"-","△")&amp;"】"))</f>
        <v>【71.39】</v>
      </c>
      <c r="BF6" s="21">
        <f>IF(BF7="",NA(),BF7)</f>
        <v>295.02999999999997</v>
      </c>
      <c r="BG6" s="21">
        <f t="shared" ref="BG6:BO6" si="7">IF(BG7="",NA(),BG7)</f>
        <v>320.06</v>
      </c>
      <c r="BH6" s="21">
        <f t="shared" si="7"/>
        <v>247.97</v>
      </c>
      <c r="BI6" s="21">
        <f t="shared" si="7"/>
        <v>231.81</v>
      </c>
      <c r="BJ6" s="21">
        <f t="shared" si="7"/>
        <v>217.75</v>
      </c>
      <c r="BK6" s="21">
        <f t="shared" si="7"/>
        <v>917.29</v>
      </c>
      <c r="BL6" s="21">
        <f t="shared" si="7"/>
        <v>875.53</v>
      </c>
      <c r="BM6" s="21">
        <f t="shared" si="7"/>
        <v>867.39</v>
      </c>
      <c r="BN6" s="21">
        <f t="shared" si="7"/>
        <v>920.83</v>
      </c>
      <c r="BO6" s="21">
        <f t="shared" si="7"/>
        <v>874.02</v>
      </c>
      <c r="BP6" s="20" t="str">
        <f>IF(BP7="","",IF(BP7="-","【-】","【"&amp;SUBSTITUTE(TEXT(BP7,"#,##0.00"),"-","△")&amp;"】"))</f>
        <v>【669.11】</v>
      </c>
      <c r="BQ6" s="21">
        <f>IF(BQ7="",NA(),BQ7)</f>
        <v>124.24</v>
      </c>
      <c r="BR6" s="21">
        <f t="shared" ref="BR6:BZ6" si="8">IF(BR7="",NA(),BR7)</f>
        <v>127.36</v>
      </c>
      <c r="BS6" s="21">
        <f t="shared" si="8"/>
        <v>129.87</v>
      </c>
      <c r="BT6" s="21">
        <f t="shared" si="8"/>
        <v>127.49</v>
      </c>
      <c r="BU6" s="21">
        <f t="shared" si="8"/>
        <v>129.81</v>
      </c>
      <c r="BV6" s="21">
        <f t="shared" si="8"/>
        <v>99.67</v>
      </c>
      <c r="BW6" s="21">
        <f t="shared" si="8"/>
        <v>99.83</v>
      </c>
      <c r="BX6" s="21">
        <f t="shared" si="8"/>
        <v>100.91</v>
      </c>
      <c r="BY6" s="21">
        <f t="shared" si="8"/>
        <v>99.82</v>
      </c>
      <c r="BZ6" s="21">
        <f t="shared" si="8"/>
        <v>100.32</v>
      </c>
      <c r="CA6" s="20" t="str">
        <f>IF(CA7="","",IF(CA7="-","【-】","【"&amp;SUBSTITUTE(TEXT(CA7,"#,##0.00"),"-","△")&amp;"】"))</f>
        <v>【99.73】</v>
      </c>
      <c r="CB6" s="21">
        <f>IF(CB7="",NA(),CB7)</f>
        <v>135.9</v>
      </c>
      <c r="CC6" s="21">
        <f t="shared" ref="CC6:CK6" si="9">IF(CC7="",NA(),CC7)</f>
        <v>133.33000000000001</v>
      </c>
      <c r="CD6" s="21">
        <f t="shared" si="9"/>
        <v>131.9</v>
      </c>
      <c r="CE6" s="21">
        <f t="shared" si="9"/>
        <v>132.80000000000001</v>
      </c>
      <c r="CF6" s="21">
        <f t="shared" si="9"/>
        <v>130.66</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83.95</v>
      </c>
      <c r="CN6" s="21">
        <f t="shared" ref="CN6:CV6" si="10">IF(CN7="",NA(),CN7)</f>
        <v>85.24</v>
      </c>
      <c r="CO6" s="21">
        <f t="shared" si="10"/>
        <v>81.92</v>
      </c>
      <c r="CP6" s="21">
        <f t="shared" si="10"/>
        <v>83.71</v>
      </c>
      <c r="CQ6" s="21">
        <f t="shared" si="10"/>
        <v>84.14</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99.1</v>
      </c>
      <c r="CY6" s="21">
        <f t="shared" ref="CY6:DG6" si="11">IF(CY7="",NA(),CY7)</f>
        <v>99.19</v>
      </c>
      <c r="CZ6" s="21">
        <f t="shared" si="11"/>
        <v>99.24</v>
      </c>
      <c r="DA6" s="21">
        <f t="shared" si="11"/>
        <v>99.27</v>
      </c>
      <c r="DB6" s="21">
        <f t="shared" si="11"/>
        <v>99.32</v>
      </c>
      <c r="DC6" s="21">
        <f t="shared" si="11"/>
        <v>93.86</v>
      </c>
      <c r="DD6" s="21">
        <f t="shared" si="11"/>
        <v>93.96</v>
      </c>
      <c r="DE6" s="21">
        <f t="shared" si="11"/>
        <v>94.06</v>
      </c>
      <c r="DF6" s="21">
        <f t="shared" si="11"/>
        <v>94.41</v>
      </c>
      <c r="DG6" s="21">
        <f t="shared" si="11"/>
        <v>94.43</v>
      </c>
      <c r="DH6" s="20" t="str">
        <f>IF(DH7="","",IF(DH7="-","【-】","【"&amp;SUBSTITUTE(TEXT(DH7,"#,##0.00"),"-","△")&amp;"】"))</f>
        <v>【95.72】</v>
      </c>
      <c r="DI6" s="21">
        <f>IF(DI7="",NA(),DI7)</f>
        <v>44.55</v>
      </c>
      <c r="DJ6" s="21">
        <f t="shared" ref="DJ6:DR6" si="12">IF(DJ7="",NA(),DJ7)</f>
        <v>46.26</v>
      </c>
      <c r="DK6" s="21">
        <f t="shared" si="12"/>
        <v>47.5</v>
      </c>
      <c r="DL6" s="21">
        <f t="shared" si="12"/>
        <v>48.96</v>
      </c>
      <c r="DM6" s="21">
        <f t="shared" si="12"/>
        <v>49.72</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4.47</v>
      </c>
      <c r="DU6" s="21">
        <f t="shared" ref="DU6:EC6" si="13">IF(DU7="",NA(),DU7)</f>
        <v>4.8899999999999997</v>
      </c>
      <c r="DV6" s="21">
        <f t="shared" si="13"/>
        <v>5.01</v>
      </c>
      <c r="DW6" s="21">
        <f t="shared" si="13"/>
        <v>5.22</v>
      </c>
      <c r="DX6" s="21">
        <f t="shared" si="13"/>
        <v>5.31</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0.36</v>
      </c>
      <c r="EF6" s="21">
        <f t="shared" ref="EF6:EN6" si="14">IF(EF7="",NA(),EF7)</f>
        <v>0.2</v>
      </c>
      <c r="EG6" s="21">
        <f t="shared" si="14"/>
        <v>0.15</v>
      </c>
      <c r="EH6" s="21">
        <f t="shared" si="14"/>
        <v>0.25</v>
      </c>
      <c r="EI6" s="21">
        <f t="shared" si="14"/>
        <v>0.65</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202029</v>
      </c>
      <c r="D7" s="23">
        <v>46</v>
      </c>
      <c r="E7" s="23">
        <v>17</v>
      </c>
      <c r="F7" s="23">
        <v>1</v>
      </c>
      <c r="G7" s="23">
        <v>0</v>
      </c>
      <c r="H7" s="23" t="s">
        <v>95</v>
      </c>
      <c r="I7" s="23" t="s">
        <v>96</v>
      </c>
      <c r="J7" s="23" t="s">
        <v>97</v>
      </c>
      <c r="K7" s="23" t="s">
        <v>98</v>
      </c>
      <c r="L7" s="23" t="s">
        <v>99</v>
      </c>
      <c r="M7" s="23" t="s">
        <v>100</v>
      </c>
      <c r="N7" s="24" t="s">
        <v>101</v>
      </c>
      <c r="O7" s="24">
        <v>80.95</v>
      </c>
      <c r="P7" s="24">
        <v>81.430000000000007</v>
      </c>
      <c r="Q7" s="24">
        <v>77.58</v>
      </c>
      <c r="R7" s="24">
        <v>3140</v>
      </c>
      <c r="S7" s="24">
        <v>236968</v>
      </c>
      <c r="T7" s="24">
        <v>978.47</v>
      </c>
      <c r="U7" s="24">
        <v>242.18</v>
      </c>
      <c r="V7" s="24">
        <v>192462</v>
      </c>
      <c r="W7" s="24">
        <v>47.27</v>
      </c>
      <c r="X7" s="24">
        <v>4071.55</v>
      </c>
      <c r="Y7" s="24">
        <v>116.75</v>
      </c>
      <c r="Z7" s="24">
        <v>118.68</v>
      </c>
      <c r="AA7" s="24">
        <v>119.76</v>
      </c>
      <c r="AB7" s="24">
        <v>118.26</v>
      </c>
      <c r="AC7" s="24">
        <v>119.15</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126.69</v>
      </c>
      <c r="AV7" s="24">
        <v>170.06</v>
      </c>
      <c r="AW7" s="24">
        <v>225.24</v>
      </c>
      <c r="AX7" s="24">
        <v>234.77</v>
      </c>
      <c r="AY7" s="24">
        <v>287.18</v>
      </c>
      <c r="AZ7" s="24">
        <v>58.04</v>
      </c>
      <c r="BA7" s="24">
        <v>62.12</v>
      </c>
      <c r="BB7" s="24">
        <v>61.57</v>
      </c>
      <c r="BC7" s="24">
        <v>60.82</v>
      </c>
      <c r="BD7" s="24">
        <v>63.48</v>
      </c>
      <c r="BE7" s="24">
        <v>71.39</v>
      </c>
      <c r="BF7" s="24">
        <v>295.02999999999997</v>
      </c>
      <c r="BG7" s="24">
        <v>320.06</v>
      </c>
      <c r="BH7" s="24">
        <v>247.97</v>
      </c>
      <c r="BI7" s="24">
        <v>231.81</v>
      </c>
      <c r="BJ7" s="24">
        <v>217.75</v>
      </c>
      <c r="BK7" s="24">
        <v>917.29</v>
      </c>
      <c r="BL7" s="24">
        <v>875.53</v>
      </c>
      <c r="BM7" s="24">
        <v>867.39</v>
      </c>
      <c r="BN7" s="24">
        <v>920.83</v>
      </c>
      <c r="BO7" s="24">
        <v>874.02</v>
      </c>
      <c r="BP7" s="24">
        <v>669.11</v>
      </c>
      <c r="BQ7" s="24">
        <v>124.24</v>
      </c>
      <c r="BR7" s="24">
        <v>127.36</v>
      </c>
      <c r="BS7" s="24">
        <v>129.87</v>
      </c>
      <c r="BT7" s="24">
        <v>127.49</v>
      </c>
      <c r="BU7" s="24">
        <v>129.81</v>
      </c>
      <c r="BV7" s="24">
        <v>99.67</v>
      </c>
      <c r="BW7" s="24">
        <v>99.83</v>
      </c>
      <c r="BX7" s="24">
        <v>100.91</v>
      </c>
      <c r="BY7" s="24">
        <v>99.82</v>
      </c>
      <c r="BZ7" s="24">
        <v>100.32</v>
      </c>
      <c r="CA7" s="24">
        <v>99.73</v>
      </c>
      <c r="CB7" s="24">
        <v>135.9</v>
      </c>
      <c r="CC7" s="24">
        <v>133.33000000000001</v>
      </c>
      <c r="CD7" s="24">
        <v>131.9</v>
      </c>
      <c r="CE7" s="24">
        <v>132.80000000000001</v>
      </c>
      <c r="CF7" s="24">
        <v>130.66</v>
      </c>
      <c r="CG7" s="24">
        <v>159.6</v>
      </c>
      <c r="CH7" s="24">
        <v>158.94</v>
      </c>
      <c r="CI7" s="24">
        <v>158.04</v>
      </c>
      <c r="CJ7" s="24">
        <v>156.77000000000001</v>
      </c>
      <c r="CK7" s="24">
        <v>157.63999999999999</v>
      </c>
      <c r="CL7" s="24">
        <v>134.97999999999999</v>
      </c>
      <c r="CM7" s="24">
        <v>83.95</v>
      </c>
      <c r="CN7" s="24">
        <v>85.24</v>
      </c>
      <c r="CO7" s="24">
        <v>81.92</v>
      </c>
      <c r="CP7" s="24">
        <v>83.71</v>
      </c>
      <c r="CQ7" s="24">
        <v>84.14</v>
      </c>
      <c r="CR7" s="24">
        <v>66.34</v>
      </c>
      <c r="CS7" s="24">
        <v>67.069999999999993</v>
      </c>
      <c r="CT7" s="24">
        <v>66.78</v>
      </c>
      <c r="CU7" s="24">
        <v>67</v>
      </c>
      <c r="CV7" s="24">
        <v>66.650000000000006</v>
      </c>
      <c r="CW7" s="24">
        <v>59.99</v>
      </c>
      <c r="CX7" s="24">
        <v>99.1</v>
      </c>
      <c r="CY7" s="24">
        <v>99.19</v>
      </c>
      <c r="CZ7" s="24">
        <v>99.24</v>
      </c>
      <c r="DA7" s="24">
        <v>99.27</v>
      </c>
      <c r="DB7" s="24">
        <v>99.32</v>
      </c>
      <c r="DC7" s="24">
        <v>93.86</v>
      </c>
      <c r="DD7" s="24">
        <v>93.96</v>
      </c>
      <c r="DE7" s="24">
        <v>94.06</v>
      </c>
      <c r="DF7" s="24">
        <v>94.41</v>
      </c>
      <c r="DG7" s="24">
        <v>94.43</v>
      </c>
      <c r="DH7" s="24">
        <v>95.72</v>
      </c>
      <c r="DI7" s="24">
        <v>44.55</v>
      </c>
      <c r="DJ7" s="24">
        <v>46.26</v>
      </c>
      <c r="DK7" s="24">
        <v>47.5</v>
      </c>
      <c r="DL7" s="24">
        <v>48.96</v>
      </c>
      <c r="DM7" s="24">
        <v>49.72</v>
      </c>
      <c r="DN7" s="24">
        <v>31.19</v>
      </c>
      <c r="DO7" s="24">
        <v>33.090000000000003</v>
      </c>
      <c r="DP7" s="24">
        <v>34.33</v>
      </c>
      <c r="DQ7" s="24">
        <v>34.15</v>
      </c>
      <c r="DR7" s="24">
        <v>35.53</v>
      </c>
      <c r="DS7" s="24">
        <v>38.17</v>
      </c>
      <c r="DT7" s="24">
        <v>4.47</v>
      </c>
      <c r="DU7" s="24">
        <v>4.8899999999999997</v>
      </c>
      <c r="DV7" s="24">
        <v>5.01</v>
      </c>
      <c r="DW7" s="24">
        <v>5.22</v>
      </c>
      <c r="DX7" s="24">
        <v>5.31</v>
      </c>
      <c r="DY7" s="24">
        <v>4.3099999999999996</v>
      </c>
      <c r="DZ7" s="24">
        <v>5.04</v>
      </c>
      <c r="EA7" s="24">
        <v>5.1100000000000003</v>
      </c>
      <c r="EB7" s="24">
        <v>5.18</v>
      </c>
      <c r="EC7" s="24">
        <v>6.01</v>
      </c>
      <c r="ED7" s="24">
        <v>6.54</v>
      </c>
      <c r="EE7" s="24">
        <v>0.36</v>
      </c>
      <c r="EF7" s="24">
        <v>0.2</v>
      </c>
      <c r="EG7" s="24">
        <v>0.15</v>
      </c>
      <c r="EH7" s="24">
        <v>0.25</v>
      </c>
      <c r="EI7" s="24">
        <v>0.65</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三村　育江</cp:lastModifiedBy>
  <cp:lastPrinted>2023-01-19T00:16:28Z</cp:lastPrinted>
  <dcterms:created xsi:type="dcterms:W3CDTF">2023-01-12T23:30:26Z</dcterms:created>
  <dcterms:modified xsi:type="dcterms:W3CDTF">2023-01-19T00:35:48Z</dcterms:modified>
  <cp:category/>
</cp:coreProperties>
</file>