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総務課\300予算担当\【予算総括】随時 Buck up 最終20210215\08 経営比較分析表\R2\"/>
    </mc:Choice>
  </mc:AlternateContent>
  <workbookProtection workbookAlgorithmName="SHA-512" workbookHashValue="opB9VDTSeFRbGf/16JS/mt4+XzN7sPCOmpTM/z0IociNeti5nsX95HK/Eh+mTxWkxV+W62+A1IK97Rvg9SRiXw==" workbookSaltValue="mreIy4N1K46FCRcgDtQE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<sst xmlns="http://schemas.openxmlformats.org/spreadsheetml/2006/main" count="231" uniqueCount="119">
  <si>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</si>
  <si>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</si>
  <si>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</si>
  <si>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</si>
  <si>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</si>
  <si>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</si>
  <si>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</si>
  <si>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</si>
  <si>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</si>
  <si>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</si>
  <si>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</si>
  <si>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</si>
  <si>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</si>
  <si>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</si>
  <si>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</si>
  <si>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</si>
  <si>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</si>
  <si>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</si>
  <si>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</si>
  <si>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</si>
  <si>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</si>
  <si>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</si>
  <si>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</si>
  <si>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</si>
  <si>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</si>
  <si>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</si>
  <si>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</si>
  <si>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</si>
  <si>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</si>
  <si>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</si>
  <si>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</si>
  <si>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</si>
  <si>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</si>
  <si>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</si>
  <si>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</si>
  <si>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</si>
  <si>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</si>
  <si>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</si>
  <si>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</si>
  <si>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</si>
  <si>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</si>
  <si>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</si>
  <si>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</si>
  <si>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</si>
  <si>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</si>
  <si>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</si>
  <si>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</si>
  <si>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</si>
  <si>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</si>
  <si>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</si>
  <si>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</si>
  <si>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</si>
  <si>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</si>
  <si>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</si>
  <si>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</si>
  <si>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</si>
  <si>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</si>
  <si>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</si>
  <si>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</si>
  <si>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</si>
  <si>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</si>
  <si>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</si>
  <si>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</si>
  <si>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</si>
  <si>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</si>
  <si>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</si>
  <si>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</si>
  <si>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</si>
  <si>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</si>
  <si>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</si>
  <si>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</si>
  <si>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</si>
  <si>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</si>
  <si>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</si>
  <si>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</si>
  <si>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</si>
  <si>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</si>
  <si>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</si>
  <si>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</si>
  <si>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</si>
  <si>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</si>
  <si>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</si>
  <si>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</si>
  <si>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</si>
  <si>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</si>
  <si>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</si>
  <si>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</si>
  <si>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</si>
  <si>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</si>
  <si>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</si>
  <si>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</si>
  <si>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</si>
  <si>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</si>
  <si>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</si>
  <si>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</si>
  <si>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</si>
  <si>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</si>
  <si>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</si>
  <si>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</si>
  <si>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</si>
  <si>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</si>
  <si>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</si>
  <si>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</si>
  <si>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</si>
  <si>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</si>
  <si>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</si>
  <si>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</si>
  <si>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</si>
  <si>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</si>
  <si>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</si>
  <si>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</si>
  <si>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</si>
  <si>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</si>
  <si>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</si>
  <si>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</si>
  <si>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</si>
  <si>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全国平均や類似団体平均値と比較して高くなっています。処理場などの施設は、早くから供用開始したことが要因として考えられるため、今後、電気、機械設備を中心に、予防保全型の維持管理と、計画的かつ効率的な改築、更新を行います。
　また、管渠老朽化率は、法定耐用年数を経過した管渠がなく、公共下水道管渠の改築、更生工事を優先して実施しているため、管渠改善率は低い状況となっています。</t>
    <rPh sb="63" eb="65">
      <t>ヨウイン</t>
    </rPh>
    <rPh sb="76" eb="78">
      <t>コンゴ</t>
    </rPh>
    <rPh sb="108" eb="111">
      <t>コウリツテキ</t>
    </rPh>
    <phoneticPr fontId="4"/>
  </si>
  <si>
    <t xml:space="preserve">  節水型機器の普及、超少子高齢型人口減少社会の進展により、今後、有収水量の伸びは期待できず、下水道使用料収入は減少することが予測されます。
　一方、増加が見込まれる老朽化した施設の更新や耐震化・耐水化への投資、さらにはＤＸ（デジタルトランスフォーメーション）推進に向けたシステム改修費用やキャッシュレス決済導入に伴う手数料の増加など、多額の資金が必要になります。
  今後は、より持続可能な下水道事業を目指し、処理過程で発生する消化ガスによる発電事業や太陽光発電事業によって、環境に配慮した施設の運営に注力するとともに、これらの発電による購入電力料金の削減と売電事業による安定的な収益の確保、また適切な施設規模による投資の効率化、新たなＩＣＴの導入による維持管理業務の省力化・最適化など、最先端の技術を取り入れながら、長期的な視点に立った事業経営に取り組みます。</t>
    <rPh sb="30" eb="32">
      <t>コンゴ</t>
    </rPh>
    <rPh sb="98" eb="100">
      <t>タイスイ</t>
    </rPh>
    <rPh sb="100" eb="101">
      <t>カ</t>
    </rPh>
    <rPh sb="130" eb="132">
      <t>スイシン</t>
    </rPh>
    <rPh sb="133" eb="134">
      <t>ム</t>
    </rPh>
    <rPh sb="140" eb="142">
      <t>カイシュウ</t>
    </rPh>
    <rPh sb="142" eb="144">
      <t>ヒヨウ</t>
    </rPh>
    <rPh sb="152" eb="154">
      <t>ケッサイ</t>
    </rPh>
    <rPh sb="154" eb="156">
      <t>ドウニュウ</t>
    </rPh>
    <rPh sb="157" eb="158">
      <t>トモナ</t>
    </rPh>
    <rPh sb="159" eb="162">
      <t>テスウリョウ</t>
    </rPh>
    <rPh sb="163" eb="165">
      <t>ゾウカ</t>
    </rPh>
    <rPh sb="185" eb="187">
      <t>コンゴ</t>
    </rPh>
    <rPh sb="193" eb="195">
      <t>カノウ</t>
    </rPh>
    <rPh sb="196" eb="199">
      <t>ゲスイドウ</t>
    </rPh>
    <rPh sb="199" eb="201">
      <t>ジギョウ</t>
    </rPh>
    <rPh sb="202" eb="204">
      <t>メザ</t>
    </rPh>
    <rPh sb="206" eb="208">
      <t>ショリ</t>
    </rPh>
    <rPh sb="224" eb="226">
      <t>ジギョウ</t>
    </rPh>
    <rPh sb="227" eb="230">
      <t>タイヨウコウ</t>
    </rPh>
    <rPh sb="230" eb="232">
      <t>ハツデン</t>
    </rPh>
    <rPh sb="232" eb="234">
      <t>ジギョウ</t>
    </rPh>
    <rPh sb="239" eb="241">
      <t>カンキョウ</t>
    </rPh>
    <rPh sb="242" eb="244">
      <t>ハイリョ</t>
    </rPh>
    <rPh sb="246" eb="248">
      <t>シセツ</t>
    </rPh>
    <rPh sb="249" eb="251">
      <t>ウンエイ</t>
    </rPh>
    <rPh sb="252" eb="254">
      <t>チュウリョク</t>
    </rPh>
    <rPh sb="265" eb="267">
      <t>ハツデン</t>
    </rPh>
    <rPh sb="287" eb="290">
      <t>アンテイテキ</t>
    </rPh>
    <rPh sb="316" eb="317">
      <t>アラ</t>
    </rPh>
    <rPh sb="323" eb="325">
      <t>ドウニュウ</t>
    </rPh>
    <rPh sb="328" eb="330">
      <t>イジ</t>
    </rPh>
    <rPh sb="330" eb="332">
      <t>カンリ</t>
    </rPh>
    <rPh sb="332" eb="334">
      <t>ギョウム</t>
    </rPh>
    <rPh sb="335" eb="338">
      <t>ショウリョクカ</t>
    </rPh>
    <rPh sb="339" eb="342">
      <t>サイテキカ</t>
    </rPh>
    <rPh sb="345" eb="348">
      <t>サイセンタン</t>
    </rPh>
    <rPh sb="349" eb="351">
      <t>ギジュツ</t>
    </rPh>
    <rPh sb="352" eb="353">
      <t>ト</t>
    </rPh>
    <rPh sb="354" eb="355">
      <t>イ</t>
    </rPh>
    <rPh sb="362" eb="363">
      <t>テキ</t>
    </rPh>
    <rPh sb="364" eb="366">
      <t>シテン</t>
    </rPh>
    <phoneticPr fontId="4"/>
  </si>
  <si>
    <t>　平成22年度に臨空工業団地処理区（80ha）を統合したことで、大口使用者が増え、これにより⑥汚水処理原価は類似団体平均よりも低く推移しています。
　また、平成30年度に「高資本費対策に要する経費」が繰出基準から外れたこと、またR元年度より合併地区における基準外繰入基準を見直したことにより、①経常収支比率、③流動比率は大きく減少していますが、公共下水道事業においては右肩上がりで推移しており、両事業を合わせた決算値では、いずれの指標も100％を上回っていることから、概ね順調に推移しています。
　しかしながら、山間部の処理区では、人口減少が進行していること、また、料金体系が一部の処理区で異なることなどの事業運営上の課題もあり、料金体系の統一化を含めた適正な使用料のあり方、広域化による施設の効率的利用などについて、経営審議会に諮りながら、さらに具体的な検討を進めていく必要があります。
　なお、新型コロナウイルス感染症の感染拡大に伴い、下水道使用料収入への影響が懸念されており、特に安曇地区（上高地）の下水道については、観光需要に大きく影響を受けることから、今後の動向に注視していきます。</t>
    <rPh sb="155" eb="157">
      <t>リュウドウ</t>
    </rPh>
    <rPh sb="157" eb="159">
      <t>ヒリツ</t>
    </rPh>
    <rPh sb="160" eb="161">
      <t>オオ</t>
    </rPh>
    <rPh sb="172" eb="174">
      <t>コウキョウ</t>
    </rPh>
    <rPh sb="174" eb="177">
      <t>ゲスイドウ</t>
    </rPh>
    <rPh sb="177" eb="179">
      <t>ジギョウ</t>
    </rPh>
    <rPh sb="184" eb="186">
      <t>ミギカタ</t>
    </rPh>
    <rPh sb="186" eb="187">
      <t>ア</t>
    </rPh>
    <rPh sb="190" eb="192">
      <t>スイイ</t>
    </rPh>
    <rPh sb="197" eb="198">
      <t>リョウ</t>
    </rPh>
    <rPh sb="198" eb="200">
      <t>ジギョウ</t>
    </rPh>
    <rPh sb="201" eb="202">
      <t>ア</t>
    </rPh>
    <rPh sb="205" eb="207">
      <t>ケッサン</t>
    </rPh>
    <rPh sb="207" eb="208">
      <t>チ</t>
    </rPh>
    <rPh sb="215" eb="217">
      <t>シヒョウ</t>
    </rPh>
    <rPh sb="223" eb="225">
      <t>ウワマワ</t>
    </rPh>
    <rPh sb="327" eb="329">
      <t>テキセイ</t>
    </rPh>
    <rPh sb="336" eb="337">
      <t>カタ</t>
    </rPh>
    <rPh sb="338" eb="341">
      <t>コウイキカ</t>
    </rPh>
    <rPh sb="344" eb="346">
      <t>シセツ</t>
    </rPh>
    <rPh sb="386" eb="388">
      <t>ヒツヨウ</t>
    </rPh>
    <rPh sb="399" eb="401">
      <t>シンガタ</t>
    </rPh>
    <rPh sb="408" eb="411">
      <t>カンセンショウ</t>
    </rPh>
    <rPh sb="412" eb="416">
      <t>カンセンカクダイ</t>
    </rPh>
    <rPh sb="417" eb="418">
      <t>トモナ</t>
    </rPh>
    <rPh sb="420" eb="423">
      <t>ゲスイドウ</t>
    </rPh>
    <rPh sb="423" eb="426">
      <t>シヨウリョウ</t>
    </rPh>
    <rPh sb="426" eb="428">
      <t>シュウニュウ</t>
    </rPh>
    <rPh sb="430" eb="432">
      <t>エイキョウ</t>
    </rPh>
    <rPh sb="433" eb="435">
      <t>ケネン</t>
    </rPh>
    <rPh sb="441" eb="442">
      <t>トク</t>
    </rPh>
    <rPh sb="443" eb="445">
      <t>アズミ</t>
    </rPh>
    <rPh sb="445" eb="447">
      <t>チク</t>
    </rPh>
    <rPh sb="448" eb="451">
      <t>カミコウチ</t>
    </rPh>
    <rPh sb="453" eb="456">
      <t>ゲスイドウ</t>
    </rPh>
    <rPh sb="462" eb="464">
      <t>カンコウ</t>
    </rPh>
    <rPh sb="464" eb="466">
      <t>ジュヨウ</t>
    </rPh>
    <rPh sb="467" eb="468">
      <t>オオ</t>
    </rPh>
    <rPh sb="470" eb="472">
      <t>エイキョウ</t>
    </rPh>
    <rPh sb="473" eb="474">
      <t>ウ</t>
    </rPh>
    <rPh sb="481" eb="483">
      <t>コンゴ</t>
    </rPh>
    <rPh sb="484" eb="486">
      <t>ドウコウ</t>
    </rPh>
    <rPh sb="487" eb="48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</si>
</sst>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8-4844-B20B-5386201DBB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B5C8-4844-B20B-5386201DBB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67.59</c:v>
                </c:pt>
                <c:pt idx="1">
                  <c:v>67.64</c:v>
                </c:pt>
                <c:pt idx="2">
                  <c:v>85.76</c:v>
                </c:pt>
                <c:pt idx="3">
                  <c:v>62.36</c:v>
                </c:pt>
                <c:pt idx="4">
                  <c:v>76.010000000000005</c:v>
                </c:pt>
              </c:numCache>
            </c:numRef>
          </c:val>
          <c:extLst>
            <c:ext xmlns:c16="http://schemas.microsoft.com/office/drawing/2014/chart" uri="{C3380CC4-5D6E-409C-BE32-E72D297353CC}">
              <c16:uniqueId val="{00000000-90A6-4073-BF06-B6FBB474FA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90A6-4073-BF06-B6FBB474FA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94.05</c:v>
                </c:pt>
                <c:pt idx="1">
                  <c:v>94.34</c:v>
                </c:pt>
                <c:pt idx="2">
                  <c:v>95.05</c:v>
                </c:pt>
                <c:pt idx="3">
                  <c:v>95.33</c:v>
                </c:pt>
                <c:pt idx="4">
                  <c:v>95.6</c:v>
                </c:pt>
              </c:numCache>
            </c:numRef>
          </c:val>
          <c:extLst>
            <c:ext xmlns:c16="http://schemas.microsoft.com/office/drawing/2014/chart" uri="{C3380CC4-5D6E-409C-BE32-E72D297353CC}">
              <c16:uniqueId val="{00000000-6ECE-4C8C-8510-641AD0329F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6ECE-4C8C-8510-641AD0329F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119.18</c:v>
                </c:pt>
                <c:pt idx="1">
                  <c:v>119.97</c:v>
                </c:pt>
                <c:pt idx="2">
                  <c:v>120.42</c:v>
                </c:pt>
                <c:pt idx="3">
                  <c:v>95.75</c:v>
                </c:pt>
                <c:pt idx="4">
                  <c:v>95.54</c:v>
                </c:pt>
              </c:numCache>
            </c:numRef>
          </c:val>
          <c:extLst>
            <c:ext xmlns:c16="http://schemas.microsoft.com/office/drawing/2014/chart" uri="{C3380CC4-5D6E-409C-BE32-E72D297353CC}">
              <c16:uniqueId val="{00000000-9501-477D-9F4C-7A75D08B5F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102.95</c:v>
                </c:pt>
                <c:pt idx="4">
                  <c:v>103.34</c:v>
                </c:pt>
              </c:numCache>
            </c:numRef>
          </c:val>
          <c:smooth val="0"/>
          <c:extLst>
            <c:ext xmlns:c16="http://schemas.microsoft.com/office/drawing/2014/chart" uri="{C3380CC4-5D6E-409C-BE32-E72D297353CC}">
              <c16:uniqueId val="{00000001-9501-477D-9F4C-7A75D08B5F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23.26</c:v>
                </c:pt>
                <c:pt idx="1">
                  <c:v>27.5</c:v>
                </c:pt>
                <c:pt idx="2">
                  <c:v>29.62</c:v>
                </c:pt>
                <c:pt idx="3">
                  <c:v>31.61</c:v>
                </c:pt>
                <c:pt idx="4">
                  <c:v>33.32</c:v>
                </c:pt>
              </c:numCache>
            </c:numRef>
          </c:val>
          <c:extLst>
            <c:ext xmlns:c16="http://schemas.microsoft.com/office/drawing/2014/chart" uri="{C3380CC4-5D6E-409C-BE32-E72D297353CC}">
              <c16:uniqueId val="{00000000-36E5-4FEF-A346-E693536C6C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26.56</c:v>
                </c:pt>
                <c:pt idx="4">
                  <c:v>27.82</c:v>
                </c:pt>
              </c:numCache>
            </c:numRef>
          </c:val>
          <c:smooth val="0"/>
          <c:extLst>
            <c:ext xmlns:c16="http://schemas.microsoft.com/office/drawing/2014/chart" uri="{C3380CC4-5D6E-409C-BE32-E72D297353CC}">
              <c16:uniqueId val="{00000001-36E5-4FEF-A346-E693536C6C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31-4DEF-ADD2-E86D0124ED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3031-4DEF-ADD2-E86D0124ED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4-44FF-B75B-C24B24361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27.02</c:v>
                </c:pt>
                <c:pt idx="4">
                  <c:v>29.74</c:v>
                </c:pt>
              </c:numCache>
            </c:numRef>
          </c:val>
          <c:smooth val="0"/>
          <c:extLst>
            <c:ext xmlns:c16="http://schemas.microsoft.com/office/drawing/2014/chart" uri="{C3380CC4-5D6E-409C-BE32-E72D297353CC}">
              <c16:uniqueId val="{00000001-0F14-44FF-B75B-C24B24361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86.97</c:v>
                </c:pt>
                <c:pt idx="1">
                  <c:v>92.12</c:v>
                </c:pt>
                <c:pt idx="2">
                  <c:v>97.53</c:v>
                </c:pt>
                <c:pt idx="3">
                  <c:v>77.72</c:v>
                </c:pt>
                <c:pt idx="4">
                  <c:v>45.41</c:v>
                </c:pt>
              </c:numCache>
            </c:numRef>
          </c:val>
          <c:extLst>
            <c:ext xmlns:c16="http://schemas.microsoft.com/office/drawing/2014/chart" uri="{C3380CC4-5D6E-409C-BE32-E72D297353CC}">
              <c16:uniqueId val="{00000000-E13F-4510-8EBC-47E453E076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60.67</c:v>
                </c:pt>
                <c:pt idx="4">
                  <c:v>53.44</c:v>
                </c:pt>
              </c:numCache>
            </c:numRef>
          </c:val>
          <c:smooth val="0"/>
          <c:extLst>
            <c:ext xmlns:c16="http://schemas.microsoft.com/office/drawing/2014/chart" uri="{C3380CC4-5D6E-409C-BE32-E72D297353CC}">
              <c16:uniqueId val="{00000001-E13F-4510-8EBC-47E453E076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1343.17</c:v>
                </c:pt>
                <c:pt idx="1">
                  <c:v>1212.93</c:v>
                </c:pt>
                <c:pt idx="2">
                  <c:v>1093.25</c:v>
                </c:pt>
                <c:pt idx="3">
                  <c:v>961.18</c:v>
                </c:pt>
                <c:pt idx="4">
                  <c:v>860.07</c:v>
                </c:pt>
              </c:numCache>
            </c:numRef>
          </c:val>
          <c:extLst>
            <c:ext xmlns:c16="http://schemas.microsoft.com/office/drawing/2014/chart" uri="{C3380CC4-5D6E-409C-BE32-E72D297353CC}">
              <c16:uniqueId val="{00000000-A566-4204-9095-744D5AD3C8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A566-4204-9095-744D5AD3C8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171.68</c:v>
                </c:pt>
                <c:pt idx="1">
                  <c:v>173.76</c:v>
                </c:pt>
                <c:pt idx="2">
                  <c:v>176.86</c:v>
                </c:pt>
                <c:pt idx="3">
                  <c:v>176.46</c:v>
                </c:pt>
                <c:pt idx="4">
                  <c:v>170.35</c:v>
                </c:pt>
              </c:numCache>
            </c:numRef>
          </c:val>
          <c:extLst>
            <c:ext xmlns:c16="http://schemas.microsoft.com/office/drawing/2014/chart" uri="{C3380CC4-5D6E-409C-BE32-E72D297353CC}">
              <c16:uniqueId val="{00000000-F192-4957-818B-8B9159D446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F192-4957-818B-8B9159D446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105.51</c:v>
                </c:pt>
                <c:pt idx="1">
                  <c:v>105.36</c:v>
                </c:pt>
                <c:pt idx="2">
                  <c:v>102.97</c:v>
                </c:pt>
                <c:pt idx="3">
                  <c:v>103.72</c:v>
                </c:pt>
                <c:pt idx="4">
                  <c:v>108.69</c:v>
                </c:pt>
              </c:numCache>
            </c:numRef>
          </c:val>
          <c:extLst>
            <c:ext xmlns:c16="http://schemas.microsoft.com/office/drawing/2014/chart" uri="{C3380CC4-5D6E-409C-BE32-E72D297353CC}">
              <c16:uniqueId val="{00000000-8CB7-437B-A5CA-413887D3A2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8CB7-437B-A5CA-413887D3A2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松本市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238737</v>
      </c>
      <c r="AM8" s="69"/>
      <c r="AN8" s="69"/>
      <c r="AO8" s="69"/>
      <c r="AP8" s="69"/>
      <c r="AQ8" s="69"/>
      <c r="AR8" s="69"/>
      <c r="AS8" s="69"/>
      <c r="AT8" s="68">
        <f>データ!T6</f>
        <v>978.47</v>
      </c>
      <c r="AU8" s="68"/>
      <c r="AV8" s="68"/>
      <c r="AW8" s="68"/>
      <c r="AX8" s="68"/>
      <c r="AY8" s="68"/>
      <c r="AZ8" s="68"/>
      <c r="BA8" s="68"/>
      <c r="BB8" s="68">
        <f>データ!U6</f>
        <v>243.99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65.94</v>
      </c>
      <c r="J10" s="68"/>
      <c r="K10" s="68"/>
      <c r="L10" s="68"/>
      <c r="M10" s="68"/>
      <c r="N10" s="68"/>
      <c r="O10" s="68"/>
      <c r="P10" s="68">
        <f>データ!P6</f>
        <v>15.94</v>
      </c>
      <c r="Q10" s="68"/>
      <c r="R10" s="68"/>
      <c r="S10" s="68"/>
      <c r="T10" s="68"/>
      <c r="U10" s="68"/>
      <c r="V10" s="68"/>
      <c r="W10" s="68">
        <f>データ!Q6</f>
        <v>72.44</v>
      </c>
      <c r="X10" s="68"/>
      <c r="Y10" s="68"/>
      <c r="Z10" s="68"/>
      <c r="AA10" s="68"/>
      <c r="AB10" s="68"/>
      <c r="AC10" s="68"/>
      <c r="AD10" s="69">
        <f>データ!R6</f>
        <v>3140</v>
      </c>
      <c r="AE10" s="69"/>
      <c r="AF10" s="69"/>
      <c r="AG10" s="69"/>
      <c r="AH10" s="69"/>
      <c r="AI10" s="69"/>
      <c r="AJ10" s="69"/>
      <c r="AK10" s="2"/>
      <c r="AL10" s="69">
        <f>データ!V6</f>
        <v>37910</v>
      </c>
      <c r="AM10" s="69"/>
      <c r="AN10" s="69"/>
      <c r="AO10" s="69"/>
      <c r="AP10" s="69"/>
      <c r="AQ10" s="69"/>
      <c r="AR10" s="69"/>
      <c r="AS10" s="69"/>
      <c r="AT10" s="68">
        <f>データ!W6</f>
        <v>12.68</v>
      </c>
      <c r="AU10" s="68"/>
      <c r="AV10" s="68"/>
      <c r="AW10" s="68"/>
      <c r="AX10" s="68"/>
      <c r="AY10" s="68"/>
      <c r="AZ10" s="68"/>
      <c r="BA10" s="68"/>
      <c r="BB10" s="68">
        <f>データ!X6</f>
        <v>2989.75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1FB7nlEw/mbWiaDKiTaHK21Mc2fIWtE/tgE8fdWzpidVInbvWXtaTW2TpdbqrJJ8oHZq1wEFvX757GzrU+ZvdA==" saltValue="145n4h2FiM6zitjN3iW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202029</v>
      </c>
      <c r="D6" s="33">
        <f t="shared" si="3"/>
        <v>46</v>
      </c>
      <c r="E6" s="33">
        <f t="shared" si="3"/>
        <v>17</v>
      </c>
      <c r="F6" s="33">
        <f t="shared" si="3"/>
        <v>4</v>
      </c>
      <c r="G6" s="33">
        <f t="shared" si="3"/>
        <v>0</v>
      </c>
      <c r="H6" s="33" t="str">
        <f t="shared" si="3"/>
        <v>長野県　松本市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65.94</v>
      </c>
      <c r="P6" s="34">
        <f t="shared" si="3"/>
        <v>15.94</v>
      </c>
      <c r="Q6" s="34">
        <f t="shared" si="3"/>
        <v>72.44</v>
      </c>
      <c r="R6" s="34">
        <f t="shared" si="3"/>
        <v>3140</v>
      </c>
      <c r="S6" s="34">
        <f t="shared" si="3"/>
        <v>238737</v>
      </c>
      <c r="T6" s="34">
        <f t="shared" si="3"/>
        <v>978.47</v>
      </c>
      <c r="U6" s="34">
        <f t="shared" si="3"/>
        <v>243.99</v>
      </c>
      <c r="V6" s="34">
        <f t="shared" si="3"/>
        <v>37910</v>
      </c>
      <c r="W6" s="34">
        <f t="shared" si="3"/>
        <v>12.68</v>
      </c>
      <c r="X6" s="34">
        <f t="shared" si="3"/>
        <v>2989.75</v>
      </c>
      <c r="Y6" s="35">
        <f>IF(Y7="",NA(),Y7)</f>
        <v>119.18</v>
      </c>
      <c r="Z6" s="35">
        <f t="shared" ref="Z6:AH6" si="4">IF(Z7="",NA(),Z7)</f>
        <v>119.97</v>
      </c>
      <c r="AA6" s="35">
        <f t="shared" si="4"/>
        <v>120.42</v>
      </c>
      <c r="AB6" s="35">
        <f t="shared" si="4"/>
        <v>95.75</v>
      </c>
      <c r="AC6" s="35">
        <f t="shared" si="4"/>
        <v>95.54</v>
      </c>
      <c r="AD6" s="35">
        <f t="shared" si="4"/>
        <v>100.94</v>
      </c>
      <c r="AE6" s="35">
        <f t="shared" si="4"/>
        <v>100.85</v>
      </c>
      <c r="AF6" s="35">
        <f t="shared" si="4"/>
        <v>102.13</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27.02</v>
      </c>
      <c r="AS6" s="35">
        <f t="shared" si="5"/>
        <v>29.74</v>
      </c>
      <c r="AT6" s="34" t="str">
        <f>IF(AT7="","",IF(AT7="-","【-】","【"&amp;SUBSTITUTE(TEXT(AT7,"#,##0.00"),"-","△")&amp;"】"))</f>
        <v>【76.63】</v>
      </c>
      <c r="AU6" s="35">
        <f>IF(AU7="",NA(),AU7)</f>
        <v>86.97</v>
      </c>
      <c r="AV6" s="35">
        <f t="shared" ref="AV6:BD6" si="6">IF(AV7="",NA(),AV7)</f>
        <v>92.12</v>
      </c>
      <c r="AW6" s="35">
        <f t="shared" si="6"/>
        <v>97.53</v>
      </c>
      <c r="AX6" s="35">
        <f t="shared" si="6"/>
        <v>77.72</v>
      </c>
      <c r="AY6" s="35">
        <f t="shared" si="6"/>
        <v>45.41</v>
      </c>
      <c r="AZ6" s="35">
        <f t="shared" si="6"/>
        <v>49.07</v>
      </c>
      <c r="BA6" s="35">
        <f t="shared" si="6"/>
        <v>46.78</v>
      </c>
      <c r="BB6" s="35">
        <f t="shared" si="6"/>
        <v>47.44</v>
      </c>
      <c r="BC6" s="35">
        <f t="shared" si="6"/>
        <v>60.67</v>
      </c>
      <c r="BD6" s="35">
        <f t="shared" si="6"/>
        <v>53.44</v>
      </c>
      <c r="BE6" s="34" t="str">
        <f>IF(BE7="","",IF(BE7="-","【-】","【"&amp;SUBSTITUTE(TEXT(BE7,"#,##0.00"),"-","△")&amp;"】"))</f>
        <v>【49.61】</v>
      </c>
      <c r="BF6" s="35">
        <f>IF(BF7="",NA(),BF7)</f>
        <v>1343.17</v>
      </c>
      <c r="BG6" s="35">
        <f t="shared" ref="BG6:BO6" si="7">IF(BG7="",NA(),BG7)</f>
        <v>1212.93</v>
      </c>
      <c r="BH6" s="35">
        <f t="shared" si="7"/>
        <v>1093.25</v>
      </c>
      <c r="BI6" s="35">
        <f t="shared" si="7"/>
        <v>961.18</v>
      </c>
      <c r="BJ6" s="35">
        <f t="shared" si="7"/>
        <v>860.07</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171.68</v>
      </c>
      <c r="BR6" s="35">
        <f t="shared" ref="BR6:BZ6" si="8">IF(BR7="",NA(),BR7)</f>
        <v>173.76</v>
      </c>
      <c r="BS6" s="35">
        <f t="shared" si="8"/>
        <v>176.86</v>
      </c>
      <c r="BT6" s="35">
        <f t="shared" si="8"/>
        <v>176.46</v>
      </c>
      <c r="BU6" s="35">
        <f t="shared" si="8"/>
        <v>170.35</v>
      </c>
      <c r="BV6" s="35">
        <f t="shared" si="8"/>
        <v>66.22</v>
      </c>
      <c r="BW6" s="35">
        <f t="shared" si="8"/>
        <v>69.87</v>
      </c>
      <c r="BX6" s="35">
        <f t="shared" si="8"/>
        <v>74.3</v>
      </c>
      <c r="BY6" s="35">
        <f t="shared" si="8"/>
        <v>87.03</v>
      </c>
      <c r="BZ6" s="35">
        <f t="shared" si="8"/>
        <v>84.3</v>
      </c>
      <c r="CA6" s="34" t="str">
        <f>IF(CA7="","",IF(CA7="-","【-】","【"&amp;SUBSTITUTE(TEXT(CA7,"#,##0.00"),"-","△")&amp;"】"))</f>
        <v>【74.17】</v>
      </c>
      <c r="CB6" s="35">
        <f>IF(CB7="",NA(),CB7)</f>
        <v>105.51</v>
      </c>
      <c r="CC6" s="35">
        <f t="shared" ref="CC6:CK6" si="9">IF(CC7="",NA(),CC7)</f>
        <v>105.36</v>
      </c>
      <c r="CD6" s="35">
        <f t="shared" si="9"/>
        <v>102.97</v>
      </c>
      <c r="CE6" s="35">
        <f t="shared" si="9"/>
        <v>103.72</v>
      </c>
      <c r="CF6" s="35">
        <f t="shared" si="9"/>
        <v>108.69</v>
      </c>
      <c r="CG6" s="35">
        <f t="shared" si="9"/>
        <v>246.72</v>
      </c>
      <c r="CH6" s="35">
        <f t="shared" si="9"/>
        <v>234.96</v>
      </c>
      <c r="CI6" s="35">
        <f t="shared" si="9"/>
        <v>221.81</v>
      </c>
      <c r="CJ6" s="35">
        <f t="shared" si="9"/>
        <v>177.02</v>
      </c>
      <c r="CK6" s="35">
        <f t="shared" si="9"/>
        <v>185.47</v>
      </c>
      <c r="CL6" s="34" t="str">
        <f>IF(CL7="","",IF(CL7="-","【-】","【"&amp;SUBSTITUTE(TEXT(CL7,"#,##0.00"),"-","△")&amp;"】"))</f>
        <v>【218.56】</v>
      </c>
      <c r="CM6" s="35">
        <f>IF(CM7="",NA(),CM7)</f>
        <v>67.59</v>
      </c>
      <c r="CN6" s="35">
        <f t="shared" ref="CN6:CV6" si="10">IF(CN7="",NA(),CN7)</f>
        <v>67.64</v>
      </c>
      <c r="CO6" s="35">
        <f t="shared" si="10"/>
        <v>85.76</v>
      </c>
      <c r="CP6" s="35">
        <f t="shared" si="10"/>
        <v>62.36</v>
      </c>
      <c r="CQ6" s="35">
        <f t="shared" si="10"/>
        <v>76.010000000000005</v>
      </c>
      <c r="CR6" s="35">
        <f t="shared" si="10"/>
        <v>41.35</v>
      </c>
      <c r="CS6" s="35">
        <f t="shared" si="10"/>
        <v>42.9</v>
      </c>
      <c r="CT6" s="35">
        <f t="shared" si="10"/>
        <v>43.36</v>
      </c>
      <c r="CU6" s="35">
        <f t="shared" si="10"/>
        <v>46.17</v>
      </c>
      <c r="CV6" s="35">
        <f t="shared" si="10"/>
        <v>45.68</v>
      </c>
      <c r="CW6" s="34" t="str">
        <f>IF(CW7="","",IF(CW7="-","【-】","【"&amp;SUBSTITUTE(TEXT(CW7,"#,##0.00"),"-","△")&amp;"】"))</f>
        <v>【42.86】</v>
      </c>
      <c r="CX6" s="35">
        <f>IF(CX7="",NA(),CX7)</f>
        <v>94.05</v>
      </c>
      <c r="CY6" s="35">
        <f t="shared" ref="CY6:DG6" si="11">IF(CY7="",NA(),CY7)</f>
        <v>94.34</v>
      </c>
      <c r="CZ6" s="35">
        <f t="shared" si="11"/>
        <v>95.05</v>
      </c>
      <c r="DA6" s="35">
        <f t="shared" si="11"/>
        <v>95.33</v>
      </c>
      <c r="DB6" s="35">
        <f t="shared" si="11"/>
        <v>95.6</v>
      </c>
      <c r="DC6" s="35">
        <f t="shared" si="11"/>
        <v>82.9</v>
      </c>
      <c r="DD6" s="35">
        <f t="shared" si="11"/>
        <v>83.5</v>
      </c>
      <c r="DE6" s="35">
        <f t="shared" si="11"/>
        <v>83.06</v>
      </c>
      <c r="DF6" s="35">
        <f t="shared" si="11"/>
        <v>87.84</v>
      </c>
      <c r="DG6" s="35">
        <f t="shared" si="11"/>
        <v>87.96</v>
      </c>
      <c r="DH6" s="34" t="str">
        <f>IF(DH7="","",IF(DH7="-","【-】","【"&amp;SUBSTITUTE(TEXT(DH7,"#,##0.00"),"-","△")&amp;"】"))</f>
        <v>【84.20】</v>
      </c>
      <c r="DI6" s="35">
        <f>IF(DI7="",NA(),DI7)</f>
        <v>23.26</v>
      </c>
      <c r="DJ6" s="35">
        <f t="shared" ref="DJ6:DR6" si="12">IF(DJ7="",NA(),DJ7)</f>
        <v>27.5</v>
      </c>
      <c r="DK6" s="35">
        <f t="shared" si="12"/>
        <v>29.62</v>
      </c>
      <c r="DL6" s="35">
        <f t="shared" si="12"/>
        <v>31.61</v>
      </c>
      <c r="DM6" s="35">
        <f t="shared" si="12"/>
        <v>33.32</v>
      </c>
      <c r="DN6" s="35">
        <f t="shared" si="12"/>
        <v>22.79</v>
      </c>
      <c r="DO6" s="35">
        <f t="shared" si="12"/>
        <v>22.77</v>
      </c>
      <c r="DP6" s="35">
        <f t="shared" si="12"/>
        <v>23.93</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8" s="36" customFormat="1" x14ac:dyDescent="0.15">
      <c r="A7" s="28"/>
      <c r="B7" s="37">
        <v>2019</v>
      </c>
      <c r="C7" s="37">
        <v>202029</v>
      </c>
      <c r="D7" s="37">
        <v>46</v>
      </c>
      <c r="E7" s="37">
        <v>17</v>
      </c>
      <c r="F7" s="37">
        <v>4</v>
      </c>
      <c r="G7" s="37">
        <v>0</v>
      </c>
      <c r="H7" s="37" t="s">
        <v>96</v>
      </c>
      <c r="I7" s="37" t="s">
        <v>97</v>
      </c>
      <c r="J7" s="37" t="s">
        <v>98</v>
      </c>
      <c r="K7" s="37" t="s">
        <v>99</v>
      </c>
      <c r="L7" s="37" t="s">
        <v>100</v>
      </c>
      <c r="M7" s="37" t="s">
        <v>101</v>
      </c>
      <c r="N7" s="38" t="s">
        <v>102</v>
      </c>
      <c r="O7" s="38">
        <v>65.94</v>
      </c>
      <c r="P7" s="38">
        <v>15.94</v>
      </c>
      <c r="Q7" s="38">
        <v>72.44</v>
      </c>
      <c r="R7" s="38">
        <v>3140</v>
      </c>
      <c r="S7" s="38">
        <v>238737</v>
      </c>
      <c r="T7" s="38">
        <v>978.47</v>
      </c>
      <c r="U7" s="38">
        <v>243.99</v>
      </c>
      <c r="V7" s="38">
        <v>37910</v>
      </c>
      <c r="W7" s="38">
        <v>12.68</v>
      </c>
      <c r="X7" s="38">
        <v>2989.75</v>
      </c>
      <c r="Y7" s="38">
        <v>119.18</v>
      </c>
      <c r="Z7" s="38">
        <v>119.97</v>
      </c>
      <c r="AA7" s="38">
        <v>120.42</v>
      </c>
      <c r="AB7" s="38">
        <v>95.75</v>
      </c>
      <c r="AC7" s="38">
        <v>95.54</v>
      </c>
      <c r="AD7" s="38">
        <v>100.94</v>
      </c>
      <c r="AE7" s="38">
        <v>100.85</v>
      </c>
      <c r="AF7" s="38">
        <v>102.13</v>
      </c>
      <c r="AG7" s="38">
        <v>102.95</v>
      </c>
      <c r="AH7" s="38">
        <v>103.34</v>
      </c>
      <c r="AI7" s="38">
        <v>102.87</v>
      </c>
      <c r="AJ7" s="38">
        <v>0</v>
      </c>
      <c r="AK7" s="38">
        <v>0</v>
      </c>
      <c r="AL7" s="38">
        <v>0</v>
      </c>
      <c r="AM7" s="38">
        <v>0</v>
      </c>
      <c r="AN7" s="38">
        <v>0</v>
      </c>
      <c r="AO7" s="38">
        <v>101.85</v>
      </c>
      <c r="AP7" s="38">
        <v>110.77</v>
      </c>
      <c r="AQ7" s="38">
        <v>109.51</v>
      </c>
      <c r="AR7" s="38">
        <v>27.02</v>
      </c>
      <c r="AS7" s="38">
        <v>29.74</v>
      </c>
      <c r="AT7" s="38">
        <v>76.63</v>
      </c>
      <c r="AU7" s="38">
        <v>86.97</v>
      </c>
      <c r="AV7" s="38">
        <v>92.12</v>
      </c>
      <c r="AW7" s="38">
        <v>97.53</v>
      </c>
      <c r="AX7" s="38">
        <v>77.72</v>
      </c>
      <c r="AY7" s="38">
        <v>45.41</v>
      </c>
      <c r="AZ7" s="38">
        <v>49.07</v>
      </c>
      <c r="BA7" s="38">
        <v>46.78</v>
      </c>
      <c r="BB7" s="38">
        <v>47.44</v>
      </c>
      <c r="BC7" s="38">
        <v>60.67</v>
      </c>
      <c r="BD7" s="38">
        <v>53.44</v>
      </c>
      <c r="BE7" s="38">
        <v>49.61</v>
      </c>
      <c r="BF7" s="38">
        <v>1343.17</v>
      </c>
      <c r="BG7" s="38">
        <v>1212.93</v>
      </c>
      <c r="BH7" s="38">
        <v>1093.25</v>
      </c>
      <c r="BI7" s="38">
        <v>961.18</v>
      </c>
      <c r="BJ7" s="38">
        <v>860.07</v>
      </c>
      <c r="BK7" s="38">
        <v>1434.89</v>
      </c>
      <c r="BL7" s="38">
        <v>1298.9100000000001</v>
      </c>
      <c r="BM7" s="38">
        <v>1243.71</v>
      </c>
      <c r="BN7" s="38">
        <v>1252.71</v>
      </c>
      <c r="BO7" s="38">
        <v>1267.3900000000001</v>
      </c>
      <c r="BP7" s="38">
        <v>1218.7</v>
      </c>
      <c r="BQ7" s="38">
        <v>171.68</v>
      </c>
      <c r="BR7" s="38">
        <v>173.76</v>
      </c>
      <c r="BS7" s="38">
        <v>176.86</v>
      </c>
      <c r="BT7" s="38">
        <v>176.46</v>
      </c>
      <c r="BU7" s="38">
        <v>170.35</v>
      </c>
      <c r="BV7" s="38">
        <v>66.22</v>
      </c>
      <c r="BW7" s="38">
        <v>69.87</v>
      </c>
      <c r="BX7" s="38">
        <v>74.3</v>
      </c>
      <c r="BY7" s="38">
        <v>87.03</v>
      </c>
      <c r="BZ7" s="38">
        <v>84.3</v>
      </c>
      <c r="CA7" s="38">
        <v>74.17</v>
      </c>
      <c r="CB7" s="38">
        <v>105.51</v>
      </c>
      <c r="CC7" s="38">
        <v>105.36</v>
      </c>
      <c r="CD7" s="38">
        <v>102.97</v>
      </c>
      <c r="CE7" s="38">
        <v>103.72</v>
      </c>
      <c r="CF7" s="38">
        <v>108.69</v>
      </c>
      <c r="CG7" s="38">
        <v>246.72</v>
      </c>
      <c r="CH7" s="38">
        <v>234.96</v>
      </c>
      <c r="CI7" s="38">
        <v>221.81</v>
      </c>
      <c r="CJ7" s="38">
        <v>177.02</v>
      </c>
      <c r="CK7" s="38">
        <v>185.47</v>
      </c>
      <c r="CL7" s="38">
        <v>218.56</v>
      </c>
      <c r="CM7" s="38">
        <v>67.59</v>
      </c>
      <c r="CN7" s="38">
        <v>67.64</v>
      </c>
      <c r="CO7" s="38">
        <v>85.76</v>
      </c>
      <c r="CP7" s="38">
        <v>62.36</v>
      </c>
      <c r="CQ7" s="38">
        <v>76.010000000000005</v>
      </c>
      <c r="CR7" s="38">
        <v>41.35</v>
      </c>
      <c r="CS7" s="38">
        <v>42.9</v>
      </c>
      <c r="CT7" s="38">
        <v>43.36</v>
      </c>
      <c r="CU7" s="38">
        <v>46.17</v>
      </c>
      <c r="CV7" s="38">
        <v>45.68</v>
      </c>
      <c r="CW7" s="38">
        <v>42.86</v>
      </c>
      <c r="CX7" s="38">
        <v>94.05</v>
      </c>
      <c r="CY7" s="38">
        <v>94.34</v>
      </c>
      <c r="CZ7" s="38">
        <v>95.05</v>
      </c>
      <c r="DA7" s="38">
        <v>95.33</v>
      </c>
      <c r="DB7" s="38">
        <v>95.6</v>
      </c>
      <c r="DC7" s="38">
        <v>82.9</v>
      </c>
      <c r="DD7" s="38">
        <v>83.5</v>
      </c>
      <c r="DE7" s="38">
        <v>83.06</v>
      </c>
      <c r="DF7" s="38">
        <v>87.84</v>
      </c>
      <c r="DG7" s="38">
        <v>87.96</v>
      </c>
      <c r="DH7" s="38">
        <v>84.2</v>
      </c>
      <c r="DI7" s="38">
        <v>23.26</v>
      </c>
      <c r="DJ7" s="38">
        <v>27.5</v>
      </c>
      <c r="DK7" s="38">
        <v>29.62</v>
      </c>
      <c r="DL7" s="38">
        <v>31.61</v>
      </c>
      <c r="DM7" s="38">
        <v>33.32</v>
      </c>
      <c r="DN7" s="38">
        <v>22.79</v>
      </c>
      <c r="DO7" s="38">
        <v>22.77</v>
      </c>
      <c r="DP7" s="38">
        <v>23.93</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v>
      </c>
      <c r="EH7" s="38">
        <v>0</v>
      </c>
      <c r="EI7" s="38">
        <v>0</v>
      </c>
      <c r="EJ7" s="38">
        <v>7.0000000000000007E-2</v>
      </c>
      <c r="EK7" s="38">
        <v>0.09</v>
      </c>
      <c r="EL7" s="38">
        <v>0.09</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深澤　正則</cp:lastModifiedBy>
  <dcterms:created xsi:type="dcterms:W3CDTF">2020-12-04T02:32:49Z</dcterms:created>
  <dcterms:modified xsi:type="dcterms:W3CDTF">2021-03-16T03:49:59Z</dcterms:modified>
  <cp:category/>
</cp:coreProperties>
</file>