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 Buck up 最終20210215\08 経営比較分析表\R2\"/>
    </mc:Choice>
  </mc:AlternateContent>
  <workbookProtection workbookAlgorithmName="SHA-512" workbookHashValue="dZeeZO78H8gpGnUQBbF26J0PSbdjUUpTKITAC5YgMpxzZrgBDO+7d4j8/BGN7IayIoVv1nPCJ3dnziftYtjbTA==" workbookSaltValue="Z8GxbaBPf/50rTPB1lAu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<sst xmlns="http://schemas.openxmlformats.org/spreadsheetml/2006/main" count="231" uniqueCount="117">
  <si>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</si>
  <si>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</si>
  <si>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</si>
  <si>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</si>
  <si>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</si>
  <si>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</si>
  <si>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</si>
  <si>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</si>
  <si>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</si>
  <si>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</si>
  <si>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</si>
  <si>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</si>
  <si>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</si>
  <si>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</si>
  <si>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</si>
  <si>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</si>
  <si>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</si>
  <si>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</si>
  <si>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</si>
  <si>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</si>
  <si>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</si>
  <si>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</si>
  <si>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</si>
  <si>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</si>
  <si>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</si>
  <si>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</si>
  <si>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</si>
  <si>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</si>
  <si>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</si>
  <si>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</si>
  <si>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</si>
  <si>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</si>
  <si>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</si>
  <si>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</si>
  <si>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</si>
  <si>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</si>
  <si>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</si>
  <si>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</si>
  <si>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</si>
  <si>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</si>
  <si>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</si>
  <si>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</si>
  <si>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</si>
  <si>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</si>
  <si>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</si>
  <si>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</si>
  <si>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</si>
  <si>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</si>
  <si>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</si>
  <si>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</si>
  <si>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</si>
  <si>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</si>
  <si>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</si>
  <si>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</si>
  <si>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</si>
  <si>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</si>
  <si>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</si>
  <si>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</si>
  <si>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</si>
  <si>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</si>
  <si>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</si>
  <si>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</si>
  <si>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</si>
  <si>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</si>
  <si>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</si>
  <si>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</si>
  <si>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</si>
  <si>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</si>
  <si>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</si>
  <si>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</si>
  <si>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</si>
  <si>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</si>
  <si>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</si>
  <si>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</si>
  <si>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</si>
  <si>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</si>
  <si>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</si>
  <si>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</si>
  <si>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</si>
  <si>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</si>
  <si>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</si>
  <si>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</si>
  <si>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</si>
  <si>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</si>
  <si>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</si>
  <si>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</si>
  <si>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</si>
  <si>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</si>
  <si>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</si>
  <si>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</si>
  <si>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</si>
  <si>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</si>
  <si>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</si>
  <si>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</si>
  <si>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</si>
  <si>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</si>
  <si>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</si>
  <si>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</si>
  <si>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</si>
  <si>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</si>
  <si>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</si>
  <si>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</si>
  <si>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</si>
  <si>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</si>
  <si>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</si>
  <si>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</si>
  <si>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</si>
  <si>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</si>
  <si>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</si>
  <si>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</si>
  <si>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</si>
  <si>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</si>
  <si>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</si>
  <si>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</si>
  <si>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全国平均や類似団体平均値と比較して高くなっています。処理場などの施設は、早くから供用を開始したことが要因として挙げられるため、今後、電気・機械設備を中心に、予防保全型の維持管理とともに、計画的に改築・更新を行います。
　また、管渠老朽化率は、ほぼ類似団体平均並みで、経年比較においても年々上昇傾向にあります。
　管渠改善率も、ほぼ類似団体平均並みではありますが、事業財源を国の交付金等に依存しており、今後の事業進捗も不透明な要素を含んでいます。</t>
    <rPh sb="64" eb="66">
      <t>ヨウイン</t>
    </rPh>
    <rPh sb="69" eb="70">
      <t>ア</t>
    </rPh>
    <rPh sb="77" eb="79">
      <t>コンゴ</t>
    </rPh>
    <rPh sb="143" eb="144">
      <t>ナ</t>
    </rPh>
    <rPh sb="179" eb="181">
      <t>ルイジ</t>
    </rPh>
    <rPh sb="181" eb="183">
      <t>ダンタイ</t>
    </rPh>
    <rPh sb="195" eb="197">
      <t>ジギョウ</t>
    </rPh>
    <rPh sb="205" eb="206">
      <t>ナド</t>
    </rPh>
    <rPh sb="207" eb="209">
      <t>イゾン</t>
    </rPh>
    <rPh sb="214" eb="216">
      <t>コンゴ</t>
    </rPh>
    <rPh sb="217" eb="219">
      <t>ジギョウ</t>
    </rPh>
    <rPh sb="219" eb="221">
      <t>シンチョク</t>
    </rPh>
    <rPh sb="222" eb="225">
      <t>フトウメイ</t>
    </rPh>
    <rPh sb="226" eb="228">
      <t>ヨウソ</t>
    </rPh>
    <rPh sb="229" eb="230">
      <t>フク</t>
    </rPh>
    <phoneticPr fontId="4"/>
  </si>
  <si>
    <t>　企業債の償還がピークを過ぎ、⑥汚水処理原価が低下傾向にあること、また、⑧水洗化率が上昇傾向にあることから、①経常収支比率、⑤経費回収比率ともに改善が見られ、経営は概ね順調に推移しています。
　今後は、人口減少による処理水量の減少に対応していく必要がある一方で、合併地区ごとに料金体系が異なるなどの事業運営上の課題もあり、料金体系の統一化を含めた適正な使用料のあり方や広域化による施設の効率的利用などについて、経営審議会に諮りながら、さらに具体的な検討を進めていく必要があります。</t>
    <rPh sb="122" eb="124">
      <t>ヒツヨウ</t>
    </rPh>
    <rPh sb="127" eb="129">
      <t>イッポウ</t>
    </rPh>
    <rPh sb="173" eb="175">
      <t>テキセイ</t>
    </rPh>
    <rPh sb="182" eb="183">
      <t>カタ</t>
    </rPh>
    <rPh sb="232" eb="234">
      <t>ヒツヨウ</t>
    </rPh>
    <phoneticPr fontId="4"/>
  </si>
  <si>
    <t xml:space="preserve">  節水型機器の普及、超少子高齢型人口減少社会の進展により、今後、有収水量の伸びは期待できず、下水道使用料収入は減少することが予測されます。
　一方、増加が見込まれる老朽化した施設の更新や耐震化・耐水化への投資、さらにはＤＸ（デジタルトランスフォーメーション）推進に向けたシステム改修費用やキャッシュレス決済導入に伴う手数料の増加など、多額の資金が必要になります。
  今後は、より持続可能な下水道事業を目指し、処理過程で発生する消化ガスによる発電事業や太陽光発電事業によって、環境に配慮した施設の運営に注力するとともに、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30" eb="32">
      <t>コンゴ</t>
    </rPh>
    <rPh sb="98" eb="100">
      <t>タイスイ</t>
    </rPh>
    <rPh sb="100" eb="101">
      <t>カ</t>
    </rPh>
    <rPh sb="130" eb="132">
      <t>スイシン</t>
    </rPh>
    <rPh sb="133" eb="134">
      <t>ム</t>
    </rPh>
    <rPh sb="140" eb="142">
      <t>カイシュウ</t>
    </rPh>
    <rPh sb="142" eb="144">
      <t>ヒヨウ</t>
    </rPh>
    <rPh sb="152" eb="154">
      <t>ケッサイ</t>
    </rPh>
    <rPh sb="154" eb="156">
      <t>ドウニュウ</t>
    </rPh>
    <rPh sb="157" eb="158">
      <t>トモナ</t>
    </rPh>
    <rPh sb="159" eb="162">
      <t>テスウリョウ</t>
    </rPh>
    <rPh sb="163" eb="165">
      <t>ゾウカ</t>
    </rPh>
    <rPh sb="185" eb="187">
      <t>コンゴ</t>
    </rPh>
    <rPh sb="193" eb="195">
      <t>カノウ</t>
    </rPh>
    <rPh sb="196" eb="199">
      <t>ゲスイドウ</t>
    </rPh>
    <rPh sb="199" eb="201">
      <t>ジギョウ</t>
    </rPh>
    <rPh sb="202" eb="204">
      <t>メザ</t>
    </rPh>
    <rPh sb="206" eb="208">
      <t>ショリ</t>
    </rPh>
    <rPh sb="224" eb="226">
      <t>ジギョウ</t>
    </rPh>
    <rPh sb="227" eb="230">
      <t>タイヨウコウ</t>
    </rPh>
    <rPh sb="230" eb="232">
      <t>ハツデン</t>
    </rPh>
    <rPh sb="232" eb="234">
      <t>ジギョウ</t>
    </rPh>
    <rPh sb="239" eb="241">
      <t>カンキョウ</t>
    </rPh>
    <rPh sb="242" eb="244">
      <t>ハイリョ</t>
    </rPh>
    <rPh sb="246" eb="248">
      <t>シセツ</t>
    </rPh>
    <rPh sb="249" eb="251">
      <t>ウンエイ</t>
    </rPh>
    <rPh sb="252" eb="254">
      <t>チュウリョク</t>
    </rPh>
    <rPh sb="265" eb="267">
      <t>ハツデン</t>
    </rPh>
    <rPh sb="287" eb="290">
      <t>アンテイテキ</t>
    </rPh>
    <rPh sb="316" eb="317">
      <t>アラ</t>
    </rPh>
    <rPh sb="323" eb="325">
      <t>ドウニュウ</t>
    </rPh>
    <rPh sb="328" eb="330">
      <t>イジ</t>
    </rPh>
    <rPh sb="330" eb="332">
      <t>カンリ</t>
    </rPh>
    <rPh sb="332" eb="334">
      <t>ギョウム</t>
    </rPh>
    <rPh sb="335" eb="338">
      <t>ショウリョクカ</t>
    </rPh>
    <rPh sb="339" eb="342">
      <t>サイテキカ</t>
    </rPh>
    <rPh sb="345" eb="348">
      <t>サイセンタン</t>
    </rPh>
    <rPh sb="349" eb="351">
      <t>ギジュツ</t>
    </rPh>
    <rPh sb="352" eb="353">
      <t>ト</t>
    </rPh>
    <rPh sb="354" eb="355">
      <t>イ</t>
    </rPh>
    <rPh sb="362" eb="363">
      <t>テキ</t>
    </rPh>
    <rPh sb="364" eb="366">
      <t>シテン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</si>
</sst>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0.16</c:v>
                </c:pt>
                <c:pt idx="2">
                  <c:v>0.36</c:v>
                </c:pt>
                <c:pt idx="3">
                  <c:v>0.2</c:v>
                </c:pt>
                <c:pt idx="4">
                  <c:v>0.15</c:v>
                </c:pt>
              </c:numCache>
            </c:numRef>
          </c:val>
          <c:extLst>
            <c:ext xmlns:c16="http://schemas.microsoft.com/office/drawing/2014/chart" uri="{C3380CC4-5D6E-409C-BE32-E72D297353CC}">
              <c16:uniqueId val="{00000000-B8E1-42B8-B5FC-8358A226A9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B8E1-42B8-B5FC-8358A226A9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82.86</c:v>
                </c:pt>
                <c:pt idx="1">
                  <c:v>83.65</c:v>
                </c:pt>
                <c:pt idx="2">
                  <c:v>83.95</c:v>
                </c:pt>
                <c:pt idx="3">
                  <c:v>85.24</c:v>
                </c:pt>
                <c:pt idx="4">
                  <c:v>81.92</c:v>
                </c:pt>
              </c:numCache>
            </c:numRef>
          </c:val>
          <c:extLst>
            <c:ext xmlns:c16="http://schemas.microsoft.com/office/drawing/2014/chart" uri="{C3380CC4-5D6E-409C-BE32-E72D297353CC}">
              <c16:uniqueId val="{00000000-8BF6-4A0C-98F8-E9DBD1CD9B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8BF6-4A0C-98F8-E9DBD1CD9B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98.91</c:v>
                </c:pt>
                <c:pt idx="1">
                  <c:v>98.95</c:v>
                </c:pt>
                <c:pt idx="2">
                  <c:v>99.1</c:v>
                </c:pt>
                <c:pt idx="3">
                  <c:v>99.19</c:v>
                </c:pt>
                <c:pt idx="4">
                  <c:v>99.24</c:v>
                </c:pt>
              </c:numCache>
            </c:numRef>
          </c:val>
          <c:extLst>
            <c:ext xmlns:c16="http://schemas.microsoft.com/office/drawing/2014/chart" uri="{C3380CC4-5D6E-409C-BE32-E72D297353CC}">
              <c16:uniqueId val="{00000000-3998-41E9-869E-C6A4586010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3998-41E9-869E-C6A4586010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113.52</c:v>
                </c:pt>
                <c:pt idx="1">
                  <c:v>115.55</c:v>
                </c:pt>
                <c:pt idx="2">
                  <c:v>116.75</c:v>
                </c:pt>
                <c:pt idx="3">
                  <c:v>118.68</c:v>
                </c:pt>
                <c:pt idx="4">
                  <c:v>119.76</c:v>
                </c:pt>
              </c:numCache>
            </c:numRef>
          </c:val>
          <c:extLst>
            <c:ext xmlns:c16="http://schemas.microsoft.com/office/drawing/2014/chart" uri="{C3380CC4-5D6E-409C-BE32-E72D297353CC}">
              <c16:uniqueId val="{00000000-4E53-47F3-B985-9CB3E2B7B8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4E53-47F3-B985-9CB3E2B7B8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41.91</c:v>
                </c:pt>
                <c:pt idx="1">
                  <c:v>43.1</c:v>
                </c:pt>
                <c:pt idx="2">
                  <c:v>44.55</c:v>
                </c:pt>
                <c:pt idx="3">
                  <c:v>46.26</c:v>
                </c:pt>
                <c:pt idx="4">
                  <c:v>47.5</c:v>
                </c:pt>
              </c:numCache>
            </c:numRef>
          </c:val>
          <c:extLst>
            <c:ext xmlns:c16="http://schemas.microsoft.com/office/drawing/2014/chart" uri="{C3380CC4-5D6E-409C-BE32-E72D297353CC}">
              <c16:uniqueId val="{00000000-4637-419F-95E0-5018E06A92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4637-419F-95E0-5018E06A92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4.13</c:v>
                </c:pt>
                <c:pt idx="1">
                  <c:v>4.3099999999999996</c:v>
                </c:pt>
                <c:pt idx="2">
                  <c:v>4.47</c:v>
                </c:pt>
                <c:pt idx="3">
                  <c:v>4.8899999999999997</c:v>
                </c:pt>
                <c:pt idx="4">
                  <c:v>5.01</c:v>
                </c:pt>
              </c:numCache>
            </c:numRef>
          </c:val>
          <c:extLst>
            <c:ext xmlns:c16="http://schemas.microsoft.com/office/drawing/2014/chart" uri="{C3380CC4-5D6E-409C-BE32-E72D297353CC}">
              <c16:uniqueId val="{00000000-C387-49FC-9F7C-27A23603AB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C387-49FC-9F7C-27A23603AB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0F-4C71-B6C2-10C44AB434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550F-4C71-B6C2-10C44AB434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77.930000000000007</c:v>
                </c:pt>
                <c:pt idx="1">
                  <c:v>96.8</c:v>
                </c:pt>
                <c:pt idx="2">
                  <c:v>126.69</c:v>
                </c:pt>
                <c:pt idx="3">
                  <c:v>170.06</c:v>
                </c:pt>
                <c:pt idx="4">
                  <c:v>225.24</c:v>
                </c:pt>
              </c:numCache>
            </c:numRef>
          </c:val>
          <c:extLst>
            <c:ext xmlns:c16="http://schemas.microsoft.com/office/drawing/2014/chart" uri="{C3380CC4-5D6E-409C-BE32-E72D297353CC}">
              <c16:uniqueId val="{00000000-5C06-4491-9C03-E8E68285FE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5C06-4491-9C03-E8E68285FE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367.44</c:v>
                </c:pt>
                <c:pt idx="1">
                  <c:v>329.95</c:v>
                </c:pt>
                <c:pt idx="2">
                  <c:v>295.02999999999997</c:v>
                </c:pt>
                <c:pt idx="3">
                  <c:v>320.06</c:v>
                </c:pt>
                <c:pt idx="4">
                  <c:v>247.97</c:v>
                </c:pt>
              </c:numCache>
            </c:numRef>
          </c:val>
          <c:extLst>
            <c:ext xmlns:c16="http://schemas.microsoft.com/office/drawing/2014/chart" uri="{C3380CC4-5D6E-409C-BE32-E72D297353CC}">
              <c16:uniqueId val="{00000000-DCD3-4BBE-8E19-136474B5D5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DCD3-4BBE-8E19-136474B5D5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118.11</c:v>
                </c:pt>
                <c:pt idx="1">
                  <c:v>122.01</c:v>
                </c:pt>
                <c:pt idx="2">
                  <c:v>124.24</c:v>
                </c:pt>
                <c:pt idx="3">
                  <c:v>127.36</c:v>
                </c:pt>
                <c:pt idx="4">
                  <c:v>129.87</c:v>
                </c:pt>
              </c:numCache>
            </c:numRef>
          </c:val>
          <c:extLst>
            <c:ext xmlns:c16="http://schemas.microsoft.com/office/drawing/2014/chart" uri="{C3380CC4-5D6E-409C-BE32-E72D297353CC}">
              <c16:uniqueId val="{00000000-3D6B-4F95-B6D7-2E2E848573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3D6B-4F95-B6D7-2E2E848573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143.37</c:v>
                </c:pt>
                <c:pt idx="1">
                  <c:v>139.66</c:v>
                </c:pt>
                <c:pt idx="2">
                  <c:v>135.9</c:v>
                </c:pt>
                <c:pt idx="3">
                  <c:v>133.33000000000001</c:v>
                </c:pt>
                <c:pt idx="4">
                  <c:v>131.9</c:v>
                </c:pt>
              </c:numCache>
            </c:numRef>
          </c:val>
          <c:extLst>
            <c:ext xmlns:c16="http://schemas.microsoft.com/office/drawing/2014/chart" uri="{C3380CC4-5D6E-409C-BE32-E72D297353CC}">
              <c16:uniqueId val="{00000000-BAB1-4A70-A5DF-02DB93D75B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BAB1-4A70-A5DF-02DB93D75B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松本市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238737</v>
      </c>
      <c r="AM8" s="69"/>
      <c r="AN8" s="69"/>
      <c r="AO8" s="69"/>
      <c r="AP8" s="69"/>
      <c r="AQ8" s="69"/>
      <c r="AR8" s="69"/>
      <c r="AS8" s="69"/>
      <c r="AT8" s="68">
        <f>データ!T6</f>
        <v>978.47</v>
      </c>
      <c r="AU8" s="68"/>
      <c r="AV8" s="68"/>
      <c r="AW8" s="68"/>
      <c r="AX8" s="68"/>
      <c r="AY8" s="68"/>
      <c r="AZ8" s="68"/>
      <c r="BA8" s="68"/>
      <c r="BB8" s="68">
        <f>データ!U6</f>
        <v>243.99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78.33</v>
      </c>
      <c r="J10" s="68"/>
      <c r="K10" s="68"/>
      <c r="L10" s="68"/>
      <c r="M10" s="68"/>
      <c r="N10" s="68"/>
      <c r="O10" s="68"/>
      <c r="P10" s="68">
        <f>データ!P6</f>
        <v>80.98</v>
      </c>
      <c r="Q10" s="68"/>
      <c r="R10" s="68"/>
      <c r="S10" s="68"/>
      <c r="T10" s="68"/>
      <c r="U10" s="68"/>
      <c r="V10" s="68"/>
      <c r="W10" s="68">
        <f>データ!Q6</f>
        <v>78.89</v>
      </c>
      <c r="X10" s="68"/>
      <c r="Y10" s="68"/>
      <c r="Z10" s="68"/>
      <c r="AA10" s="68"/>
      <c r="AB10" s="68"/>
      <c r="AC10" s="68"/>
      <c r="AD10" s="69">
        <f>データ!R6</f>
        <v>3140</v>
      </c>
      <c r="AE10" s="69"/>
      <c r="AF10" s="69"/>
      <c r="AG10" s="69"/>
      <c r="AH10" s="69"/>
      <c r="AI10" s="69"/>
      <c r="AJ10" s="69"/>
      <c r="AK10" s="2"/>
      <c r="AL10" s="69">
        <f>データ!V6</f>
        <v>192607</v>
      </c>
      <c r="AM10" s="69"/>
      <c r="AN10" s="69"/>
      <c r="AO10" s="69"/>
      <c r="AP10" s="69"/>
      <c r="AQ10" s="69"/>
      <c r="AR10" s="69"/>
      <c r="AS10" s="69"/>
      <c r="AT10" s="68">
        <f>データ!W6</f>
        <v>47.24</v>
      </c>
      <c r="AU10" s="68"/>
      <c r="AV10" s="68"/>
      <c r="AW10" s="68"/>
      <c r="AX10" s="68"/>
      <c r="AY10" s="68"/>
      <c r="AZ10" s="68"/>
      <c r="BA10" s="68"/>
      <c r="BB10" s="68">
        <f>データ!X6</f>
        <v>4077.2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tJ6LNUhp1g6ZMle9iGZ9T+ZX0ci9iAnwzB4Z4zdTVNUzZ/Cg5vwPIf26VqizZp/n+WjCRqLtiVkLDiH+v9dxUA==" saltValue="Sv8OmxQAorJLZkJO9qC0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202029</v>
      </c>
      <c r="D6" s="33">
        <f t="shared" si="3"/>
        <v>46</v>
      </c>
      <c r="E6" s="33">
        <f t="shared" si="3"/>
        <v>17</v>
      </c>
      <c r="F6" s="33">
        <f t="shared" si="3"/>
        <v>1</v>
      </c>
      <c r="G6" s="33">
        <f t="shared" si="3"/>
        <v>0</v>
      </c>
      <c r="H6" s="33" t="str">
        <f t="shared" si="3"/>
        <v>長野県　松本市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78.33</v>
      </c>
      <c r="P6" s="34">
        <f t="shared" si="3"/>
        <v>80.98</v>
      </c>
      <c r="Q6" s="34">
        <f t="shared" si="3"/>
        <v>78.89</v>
      </c>
      <c r="R6" s="34">
        <f t="shared" si="3"/>
        <v>3140</v>
      </c>
      <c r="S6" s="34">
        <f t="shared" si="3"/>
        <v>238737</v>
      </c>
      <c r="T6" s="34">
        <f t="shared" si="3"/>
        <v>978.47</v>
      </c>
      <c r="U6" s="34">
        <f t="shared" si="3"/>
        <v>243.99</v>
      </c>
      <c r="V6" s="34">
        <f t="shared" si="3"/>
        <v>192607</v>
      </c>
      <c r="W6" s="34">
        <f t="shared" si="3"/>
        <v>47.24</v>
      </c>
      <c r="X6" s="34">
        <f t="shared" si="3"/>
        <v>4077.2</v>
      </c>
      <c r="Y6" s="35">
        <f>IF(Y7="",NA(),Y7)</f>
        <v>113.52</v>
      </c>
      <c r="Z6" s="35">
        <f t="shared" ref="Z6:AH6" si="4">IF(Z7="",NA(),Z7)</f>
        <v>115.55</v>
      </c>
      <c r="AA6" s="35">
        <f t="shared" si="4"/>
        <v>116.75</v>
      </c>
      <c r="AB6" s="35">
        <f t="shared" si="4"/>
        <v>118.68</v>
      </c>
      <c r="AC6" s="35">
        <f t="shared" si="4"/>
        <v>119.76</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77.930000000000007</v>
      </c>
      <c r="AV6" s="35">
        <f t="shared" ref="AV6:BD6" si="6">IF(AV7="",NA(),AV7)</f>
        <v>96.8</v>
      </c>
      <c r="AW6" s="35">
        <f t="shared" si="6"/>
        <v>126.69</v>
      </c>
      <c r="AX6" s="35">
        <f t="shared" si="6"/>
        <v>170.06</v>
      </c>
      <c r="AY6" s="35">
        <f t="shared" si="6"/>
        <v>225.24</v>
      </c>
      <c r="AZ6" s="35">
        <f t="shared" si="6"/>
        <v>47.32</v>
      </c>
      <c r="BA6" s="35">
        <f t="shared" si="6"/>
        <v>49.96</v>
      </c>
      <c r="BB6" s="35">
        <f t="shared" si="6"/>
        <v>58.04</v>
      </c>
      <c r="BC6" s="35">
        <f t="shared" si="6"/>
        <v>62.12</v>
      </c>
      <c r="BD6" s="35">
        <f t="shared" si="6"/>
        <v>61.57</v>
      </c>
      <c r="BE6" s="34" t="str">
        <f>IF(BE7="","",IF(BE7="-","【-】","【"&amp;SUBSTITUTE(TEXT(BE7,"#,##0.00"),"-","△")&amp;"】"))</f>
        <v>【69.54】</v>
      </c>
      <c r="BF6" s="35">
        <f>IF(BF7="",NA(),BF7)</f>
        <v>367.44</v>
      </c>
      <c r="BG6" s="35">
        <f t="shared" ref="BG6:BO6" si="7">IF(BG7="",NA(),BG7)</f>
        <v>329.95</v>
      </c>
      <c r="BH6" s="35">
        <f t="shared" si="7"/>
        <v>295.02999999999997</v>
      </c>
      <c r="BI6" s="35">
        <f t="shared" si="7"/>
        <v>320.06</v>
      </c>
      <c r="BJ6" s="35">
        <f t="shared" si="7"/>
        <v>247.97</v>
      </c>
      <c r="BK6" s="35">
        <f t="shared" si="7"/>
        <v>1017.47</v>
      </c>
      <c r="BL6" s="35">
        <f t="shared" si="7"/>
        <v>970.35</v>
      </c>
      <c r="BM6" s="35">
        <f t="shared" si="7"/>
        <v>917.29</v>
      </c>
      <c r="BN6" s="35">
        <f t="shared" si="7"/>
        <v>875.53</v>
      </c>
      <c r="BO6" s="35">
        <f t="shared" si="7"/>
        <v>867.39</v>
      </c>
      <c r="BP6" s="34" t="str">
        <f>IF(BP7="","",IF(BP7="-","【-】","【"&amp;SUBSTITUTE(TEXT(BP7,"#,##0.00"),"-","△")&amp;"】"))</f>
        <v>【682.51】</v>
      </c>
      <c r="BQ6" s="35">
        <f>IF(BQ7="",NA(),BQ7)</f>
        <v>118.11</v>
      </c>
      <c r="BR6" s="35">
        <f t="shared" ref="BR6:BZ6" si="8">IF(BR7="",NA(),BR7)</f>
        <v>122.01</v>
      </c>
      <c r="BS6" s="35">
        <f t="shared" si="8"/>
        <v>124.24</v>
      </c>
      <c r="BT6" s="35">
        <f t="shared" si="8"/>
        <v>127.36</v>
      </c>
      <c r="BU6" s="35">
        <f t="shared" si="8"/>
        <v>129.87</v>
      </c>
      <c r="BV6" s="35">
        <f t="shared" si="8"/>
        <v>96.37</v>
      </c>
      <c r="BW6" s="35">
        <f t="shared" si="8"/>
        <v>99.26</v>
      </c>
      <c r="BX6" s="35">
        <f t="shared" si="8"/>
        <v>99.67</v>
      </c>
      <c r="BY6" s="35">
        <f t="shared" si="8"/>
        <v>99.83</v>
      </c>
      <c r="BZ6" s="35">
        <f t="shared" si="8"/>
        <v>100.91</v>
      </c>
      <c r="CA6" s="34" t="str">
        <f>IF(CA7="","",IF(CA7="-","【-】","【"&amp;SUBSTITUTE(TEXT(CA7,"#,##0.00"),"-","△")&amp;"】"))</f>
        <v>【100.34】</v>
      </c>
      <c r="CB6" s="35">
        <f>IF(CB7="",NA(),CB7)</f>
        <v>143.37</v>
      </c>
      <c r="CC6" s="35">
        <f t="shared" ref="CC6:CK6" si="9">IF(CC7="",NA(),CC7)</f>
        <v>139.66</v>
      </c>
      <c r="CD6" s="35">
        <f t="shared" si="9"/>
        <v>135.9</v>
      </c>
      <c r="CE6" s="35">
        <f t="shared" si="9"/>
        <v>133.33000000000001</v>
      </c>
      <c r="CF6" s="35">
        <f t="shared" si="9"/>
        <v>131.9</v>
      </c>
      <c r="CG6" s="35">
        <f t="shared" si="9"/>
        <v>162.65</v>
      </c>
      <c r="CH6" s="35">
        <f t="shared" si="9"/>
        <v>159.53</v>
      </c>
      <c r="CI6" s="35">
        <f t="shared" si="9"/>
        <v>159.6</v>
      </c>
      <c r="CJ6" s="35">
        <f t="shared" si="9"/>
        <v>158.94</v>
      </c>
      <c r="CK6" s="35">
        <f t="shared" si="9"/>
        <v>158.04</v>
      </c>
      <c r="CL6" s="34" t="str">
        <f>IF(CL7="","",IF(CL7="-","【-】","【"&amp;SUBSTITUTE(TEXT(CL7,"#,##0.00"),"-","△")&amp;"】"))</f>
        <v>【136.15】</v>
      </c>
      <c r="CM6" s="35">
        <f>IF(CM7="",NA(),CM7)</f>
        <v>82.86</v>
      </c>
      <c r="CN6" s="35">
        <f t="shared" ref="CN6:CV6" si="10">IF(CN7="",NA(),CN7)</f>
        <v>83.65</v>
      </c>
      <c r="CO6" s="35">
        <f t="shared" si="10"/>
        <v>83.95</v>
      </c>
      <c r="CP6" s="35">
        <f t="shared" si="10"/>
        <v>85.24</v>
      </c>
      <c r="CQ6" s="35">
        <f t="shared" si="10"/>
        <v>81.92</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98.91</v>
      </c>
      <c r="CY6" s="35">
        <f t="shared" ref="CY6:DG6" si="11">IF(CY7="",NA(),CY7)</f>
        <v>98.95</v>
      </c>
      <c r="CZ6" s="35">
        <f t="shared" si="11"/>
        <v>99.1</v>
      </c>
      <c r="DA6" s="35">
        <f t="shared" si="11"/>
        <v>99.19</v>
      </c>
      <c r="DB6" s="35">
        <f t="shared" si="11"/>
        <v>99.24</v>
      </c>
      <c r="DC6" s="35">
        <f t="shared" si="11"/>
        <v>93.38</v>
      </c>
      <c r="DD6" s="35">
        <f t="shared" si="11"/>
        <v>93.5</v>
      </c>
      <c r="DE6" s="35">
        <f t="shared" si="11"/>
        <v>93.86</v>
      </c>
      <c r="DF6" s="35">
        <f t="shared" si="11"/>
        <v>93.96</v>
      </c>
      <c r="DG6" s="35">
        <f t="shared" si="11"/>
        <v>94.06</v>
      </c>
      <c r="DH6" s="34" t="str">
        <f>IF(DH7="","",IF(DH7="-","【-】","【"&amp;SUBSTITUTE(TEXT(DH7,"#,##0.00"),"-","△")&amp;"】"))</f>
        <v>【95.35】</v>
      </c>
      <c r="DI6" s="35">
        <f>IF(DI7="",NA(),DI7)</f>
        <v>41.91</v>
      </c>
      <c r="DJ6" s="35">
        <f t="shared" ref="DJ6:DR6" si="12">IF(DJ7="",NA(),DJ7)</f>
        <v>43.1</v>
      </c>
      <c r="DK6" s="35">
        <f t="shared" si="12"/>
        <v>44.55</v>
      </c>
      <c r="DL6" s="35">
        <f t="shared" si="12"/>
        <v>46.26</v>
      </c>
      <c r="DM6" s="35">
        <f t="shared" si="12"/>
        <v>47.5</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4.13</v>
      </c>
      <c r="DU6" s="35">
        <f t="shared" ref="DU6:EC6" si="13">IF(DU7="",NA(),DU7)</f>
        <v>4.3099999999999996</v>
      </c>
      <c r="DV6" s="35">
        <f t="shared" si="13"/>
        <v>4.47</v>
      </c>
      <c r="DW6" s="35">
        <f t="shared" si="13"/>
        <v>4.8899999999999997</v>
      </c>
      <c r="DX6" s="35">
        <f t="shared" si="13"/>
        <v>5.01</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0.04</v>
      </c>
      <c r="EF6" s="35">
        <f t="shared" ref="EF6:EN6" si="14">IF(EF7="",NA(),EF7)</f>
        <v>0.16</v>
      </c>
      <c r="EG6" s="35">
        <f t="shared" si="14"/>
        <v>0.36</v>
      </c>
      <c r="EH6" s="35">
        <f t="shared" si="14"/>
        <v>0.2</v>
      </c>
      <c r="EI6" s="35">
        <f t="shared" si="14"/>
        <v>0.15</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202029</v>
      </c>
      <c r="D7" s="37">
        <v>46</v>
      </c>
      <c r="E7" s="37">
        <v>17</v>
      </c>
      <c r="F7" s="37">
        <v>1</v>
      </c>
      <c r="G7" s="37">
        <v>0</v>
      </c>
      <c r="H7" s="37" t="s">
        <v>96</v>
      </c>
      <c r="I7" s="37" t="s">
        <v>97</v>
      </c>
      <c r="J7" s="37" t="s">
        <v>98</v>
      </c>
      <c r="K7" s="37" t="s">
        <v>99</v>
      </c>
      <c r="L7" s="37" t="s">
        <v>100</v>
      </c>
      <c r="M7" s="37" t="s">
        <v>101</v>
      </c>
      <c r="N7" s="38" t="s">
        <v>102</v>
      </c>
      <c r="O7" s="38">
        <v>78.33</v>
      </c>
      <c r="P7" s="38">
        <v>80.98</v>
      </c>
      <c r="Q7" s="38">
        <v>78.89</v>
      </c>
      <c r="R7" s="38">
        <v>3140</v>
      </c>
      <c r="S7" s="38">
        <v>238737</v>
      </c>
      <c r="T7" s="38">
        <v>978.47</v>
      </c>
      <c r="U7" s="38">
        <v>243.99</v>
      </c>
      <c r="V7" s="38">
        <v>192607</v>
      </c>
      <c r="W7" s="38">
        <v>47.24</v>
      </c>
      <c r="X7" s="38">
        <v>4077.2</v>
      </c>
      <c r="Y7" s="38">
        <v>113.52</v>
      </c>
      <c r="Z7" s="38">
        <v>115.55</v>
      </c>
      <c r="AA7" s="38">
        <v>116.75</v>
      </c>
      <c r="AB7" s="38">
        <v>118.68</v>
      </c>
      <c r="AC7" s="38">
        <v>119.76</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77.930000000000007</v>
      </c>
      <c r="AV7" s="38">
        <v>96.8</v>
      </c>
      <c r="AW7" s="38">
        <v>126.69</v>
      </c>
      <c r="AX7" s="38">
        <v>170.06</v>
      </c>
      <c r="AY7" s="38">
        <v>225.24</v>
      </c>
      <c r="AZ7" s="38">
        <v>47.32</v>
      </c>
      <c r="BA7" s="38">
        <v>49.96</v>
      </c>
      <c r="BB7" s="38">
        <v>58.04</v>
      </c>
      <c r="BC7" s="38">
        <v>62.12</v>
      </c>
      <c r="BD7" s="38">
        <v>61.57</v>
      </c>
      <c r="BE7" s="38">
        <v>69.540000000000006</v>
      </c>
      <c r="BF7" s="38">
        <v>367.44</v>
      </c>
      <c r="BG7" s="38">
        <v>329.95</v>
      </c>
      <c r="BH7" s="38">
        <v>295.02999999999997</v>
      </c>
      <c r="BI7" s="38">
        <v>320.06</v>
      </c>
      <c r="BJ7" s="38">
        <v>247.97</v>
      </c>
      <c r="BK7" s="38">
        <v>1017.47</v>
      </c>
      <c r="BL7" s="38">
        <v>970.35</v>
      </c>
      <c r="BM7" s="38">
        <v>917.29</v>
      </c>
      <c r="BN7" s="38">
        <v>875.53</v>
      </c>
      <c r="BO7" s="38">
        <v>867.39</v>
      </c>
      <c r="BP7" s="38">
        <v>682.51</v>
      </c>
      <c r="BQ7" s="38">
        <v>118.11</v>
      </c>
      <c r="BR7" s="38">
        <v>122.01</v>
      </c>
      <c r="BS7" s="38">
        <v>124.24</v>
      </c>
      <c r="BT7" s="38">
        <v>127.36</v>
      </c>
      <c r="BU7" s="38">
        <v>129.87</v>
      </c>
      <c r="BV7" s="38">
        <v>96.37</v>
      </c>
      <c r="BW7" s="38">
        <v>99.26</v>
      </c>
      <c r="BX7" s="38">
        <v>99.67</v>
      </c>
      <c r="BY7" s="38">
        <v>99.83</v>
      </c>
      <c r="BZ7" s="38">
        <v>100.91</v>
      </c>
      <c r="CA7" s="38">
        <v>100.34</v>
      </c>
      <c r="CB7" s="38">
        <v>143.37</v>
      </c>
      <c r="CC7" s="38">
        <v>139.66</v>
      </c>
      <c r="CD7" s="38">
        <v>135.9</v>
      </c>
      <c r="CE7" s="38">
        <v>133.33000000000001</v>
      </c>
      <c r="CF7" s="38">
        <v>131.9</v>
      </c>
      <c r="CG7" s="38">
        <v>162.65</v>
      </c>
      <c r="CH7" s="38">
        <v>159.53</v>
      </c>
      <c r="CI7" s="38">
        <v>159.6</v>
      </c>
      <c r="CJ7" s="38">
        <v>158.94</v>
      </c>
      <c r="CK7" s="38">
        <v>158.04</v>
      </c>
      <c r="CL7" s="38">
        <v>136.15</v>
      </c>
      <c r="CM7" s="38">
        <v>82.86</v>
      </c>
      <c r="CN7" s="38">
        <v>83.65</v>
      </c>
      <c r="CO7" s="38">
        <v>83.95</v>
      </c>
      <c r="CP7" s="38">
        <v>85.24</v>
      </c>
      <c r="CQ7" s="38">
        <v>81.92</v>
      </c>
      <c r="CR7" s="38">
        <v>66.63</v>
      </c>
      <c r="CS7" s="38">
        <v>67.040000000000006</v>
      </c>
      <c r="CT7" s="38">
        <v>66.34</v>
      </c>
      <c r="CU7" s="38">
        <v>67.069999999999993</v>
      </c>
      <c r="CV7" s="38">
        <v>66.78</v>
      </c>
      <c r="CW7" s="38">
        <v>59.64</v>
      </c>
      <c r="CX7" s="38">
        <v>98.91</v>
      </c>
      <c r="CY7" s="38">
        <v>98.95</v>
      </c>
      <c r="CZ7" s="38">
        <v>99.1</v>
      </c>
      <c r="DA7" s="38">
        <v>99.19</v>
      </c>
      <c r="DB7" s="38">
        <v>99.24</v>
      </c>
      <c r="DC7" s="38">
        <v>93.38</v>
      </c>
      <c r="DD7" s="38">
        <v>93.5</v>
      </c>
      <c r="DE7" s="38">
        <v>93.86</v>
      </c>
      <c r="DF7" s="38">
        <v>93.96</v>
      </c>
      <c r="DG7" s="38">
        <v>94.06</v>
      </c>
      <c r="DH7" s="38">
        <v>95.35</v>
      </c>
      <c r="DI7" s="38">
        <v>41.91</v>
      </c>
      <c r="DJ7" s="38">
        <v>43.1</v>
      </c>
      <c r="DK7" s="38">
        <v>44.55</v>
      </c>
      <c r="DL7" s="38">
        <v>46.26</v>
      </c>
      <c r="DM7" s="38">
        <v>47.5</v>
      </c>
      <c r="DN7" s="38">
        <v>27.96</v>
      </c>
      <c r="DO7" s="38">
        <v>28.81</v>
      </c>
      <c r="DP7" s="38">
        <v>31.19</v>
      </c>
      <c r="DQ7" s="38">
        <v>33.090000000000003</v>
      </c>
      <c r="DR7" s="38">
        <v>34.33</v>
      </c>
      <c r="DS7" s="38">
        <v>38.57</v>
      </c>
      <c r="DT7" s="38">
        <v>4.13</v>
      </c>
      <c r="DU7" s="38">
        <v>4.3099999999999996</v>
      </c>
      <c r="DV7" s="38">
        <v>4.47</v>
      </c>
      <c r="DW7" s="38">
        <v>4.8899999999999997</v>
      </c>
      <c r="DX7" s="38">
        <v>5.01</v>
      </c>
      <c r="DY7" s="38">
        <v>3.4</v>
      </c>
      <c r="DZ7" s="38">
        <v>3.84</v>
      </c>
      <c r="EA7" s="38">
        <v>4.3099999999999996</v>
      </c>
      <c r="EB7" s="38">
        <v>5.04</v>
      </c>
      <c r="EC7" s="38">
        <v>5.1100000000000003</v>
      </c>
      <c r="ED7" s="38">
        <v>5.9</v>
      </c>
      <c r="EE7" s="38">
        <v>0.04</v>
      </c>
      <c r="EF7" s="38">
        <v>0.16</v>
      </c>
      <c r="EG7" s="38">
        <v>0.36</v>
      </c>
      <c r="EH7" s="38">
        <v>0.2</v>
      </c>
      <c r="EI7" s="38">
        <v>0.15</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cp:lastPrinted>2021-01-15T07:00:43Z</cp:lastPrinted>
  <dcterms:created xsi:type="dcterms:W3CDTF">2020-12-04T02:26:38Z</dcterms:created>
  <dcterms:modified xsi:type="dcterms:W3CDTF">2021-03-16T03:50:08Z</dcterms:modified>
  <cp:category/>
</cp:coreProperties>
</file>