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240"/>
  </bookViews>
  <sheets>
    <sheet name="目次" sheetId="3" r:id="rId1"/>
    <sheet name="1301" sheetId="2" r:id="rId2"/>
    <sheet name="1302" sheetId="4" r:id="rId3"/>
    <sheet name="1303" sheetId="5" r:id="rId4"/>
    <sheet name="1304" sheetId="6" r:id="rId5"/>
  </sheets>
  <calcPr calcId="145621"/>
</workbook>
</file>

<file path=xl/calcChain.xml><?xml version="1.0" encoding="utf-8"?>
<calcChain xmlns="http://schemas.openxmlformats.org/spreadsheetml/2006/main">
  <c r="L37" i="6" l="1"/>
  <c r="K37" i="6"/>
  <c r="J37" i="6"/>
  <c r="I37" i="6"/>
  <c r="H37" i="6"/>
  <c r="G37" i="6"/>
  <c r="F37" i="6"/>
  <c r="D37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H6" i="6" s="1"/>
  <c r="G25" i="6"/>
  <c r="G6" i="6" s="1"/>
  <c r="F25" i="6"/>
  <c r="E25" i="6"/>
  <c r="D25" i="6"/>
  <c r="C25" i="6"/>
  <c r="V8" i="6"/>
  <c r="U8" i="6"/>
  <c r="T8" i="6"/>
  <c r="S8" i="6"/>
  <c r="R8" i="6"/>
  <c r="Q8" i="6"/>
  <c r="Q6" i="6" s="1"/>
  <c r="P8" i="6"/>
  <c r="O8" i="6"/>
  <c r="N8" i="6"/>
  <c r="M8" i="6"/>
  <c r="M6" i="6" s="1"/>
  <c r="L8" i="6"/>
  <c r="K8" i="6"/>
  <c r="J8" i="6"/>
  <c r="I8" i="6"/>
  <c r="H8" i="6"/>
  <c r="G8" i="6"/>
  <c r="F8" i="6"/>
  <c r="E8" i="6"/>
  <c r="E6" i="6" s="1"/>
  <c r="D8" i="6"/>
  <c r="C8" i="6"/>
  <c r="C6" i="6" s="1"/>
  <c r="T6" i="6"/>
  <c r="P6" i="6"/>
  <c r="O6" i="6"/>
  <c r="L6" i="6"/>
  <c r="K6" i="6"/>
  <c r="I6" i="6"/>
  <c r="D6" i="6"/>
  <c r="U6" i="6" l="1"/>
  <c r="F6" i="6"/>
  <c r="J6" i="6"/>
  <c r="N6" i="6"/>
  <c r="R6" i="6"/>
  <c r="S6" i="6"/>
  <c r="V6" i="6"/>
</calcChain>
</file>

<file path=xl/sharedStrings.xml><?xml version="1.0" encoding="utf-8"?>
<sst xmlns="http://schemas.openxmlformats.org/spreadsheetml/2006/main" count="324" uniqueCount="123">
  <si>
    <t>1301  普通銀行預金貸付金状況</t>
    <rPh sb="6" eb="8">
      <t>フツウ</t>
    </rPh>
    <rPh sb="8" eb="10">
      <t>ギンコウ</t>
    </rPh>
    <rPh sb="10" eb="12">
      <t>ヨキン</t>
    </rPh>
    <rPh sb="12" eb="15">
      <t>カシツケキン</t>
    </rPh>
    <rPh sb="15" eb="17">
      <t>ジョウキョウ</t>
    </rPh>
    <phoneticPr fontId="2"/>
  </si>
  <si>
    <t>金融機関預け金</t>
    <rPh sb="0" eb="2">
      <t>キンユウ</t>
    </rPh>
    <rPh sb="2" eb="4">
      <t>キカン</t>
    </rPh>
    <rPh sb="4" eb="5">
      <t>アズ</t>
    </rPh>
    <rPh sb="6" eb="7">
      <t>キン</t>
    </rPh>
    <phoneticPr fontId="2"/>
  </si>
  <si>
    <t>百万</t>
    <rPh sb="0" eb="2">
      <t>ヒャクマン</t>
    </rPh>
    <phoneticPr fontId="2"/>
  </si>
  <si>
    <t>％</t>
    <phoneticPr fontId="2"/>
  </si>
  <si>
    <t>各年12月31日現在</t>
  </si>
  <si>
    <t>年次</t>
    <phoneticPr fontId="2"/>
  </si>
  <si>
    <t>預金</t>
    <phoneticPr fontId="2"/>
  </si>
  <si>
    <t>貸付金</t>
    <phoneticPr fontId="2"/>
  </si>
  <si>
    <t>現金</t>
    <phoneticPr fontId="2"/>
  </si>
  <si>
    <t>1302  金融機関 (除普通銀行) 別預金貸付金残高状況</t>
    <rPh sb="6" eb="10">
      <t>キンユウキカン</t>
    </rPh>
    <rPh sb="12" eb="13">
      <t>ノゾ</t>
    </rPh>
    <rPh sb="13" eb="15">
      <t>フツウ</t>
    </rPh>
    <rPh sb="15" eb="17">
      <t>ギンコウ</t>
    </rPh>
    <rPh sb="19" eb="20">
      <t>ベツ</t>
    </rPh>
    <rPh sb="20" eb="22">
      <t>ヨキン</t>
    </rPh>
    <rPh sb="22" eb="25">
      <t>カシツケキン</t>
    </rPh>
    <rPh sb="25" eb="27">
      <t>ザンダカ</t>
    </rPh>
    <rPh sb="27" eb="29">
      <t>ジョウキョウ</t>
    </rPh>
    <phoneticPr fontId="2"/>
  </si>
  <si>
    <t>各年度3月31日現在(単位　百万円)</t>
    <phoneticPr fontId="2"/>
  </si>
  <si>
    <t>金融機関名</t>
    <rPh sb="4" eb="5">
      <t>メイ</t>
    </rPh>
    <phoneticPr fontId="2"/>
  </si>
  <si>
    <t>26年度</t>
    <phoneticPr fontId="2"/>
  </si>
  <si>
    <t>27年度</t>
    <phoneticPr fontId="2"/>
  </si>
  <si>
    <t>信用金庫</t>
  </si>
  <si>
    <t>信用組合</t>
  </si>
  <si>
    <t>労働金庫</t>
  </si>
  <si>
    <t>農業協同組合</t>
  </si>
  <si>
    <t>1303  手形交換状況</t>
    <rPh sb="6" eb="10">
      <t>テガタコウカン</t>
    </rPh>
    <rPh sb="10" eb="12">
      <t>ジョウキョウ</t>
    </rPh>
    <phoneticPr fontId="2"/>
  </si>
  <si>
    <t>年次・期</t>
    <rPh sb="3" eb="4">
      <t>キ</t>
    </rPh>
    <phoneticPr fontId="2"/>
  </si>
  <si>
    <t>交換日数</t>
    <rPh sb="0" eb="2">
      <t>コウカン</t>
    </rPh>
    <rPh sb="2" eb="4">
      <t>ニッスウ</t>
    </rPh>
    <phoneticPr fontId="2"/>
  </si>
  <si>
    <t>交換高</t>
    <rPh sb="2" eb="3">
      <t>ダカ</t>
    </rPh>
    <phoneticPr fontId="2"/>
  </si>
  <si>
    <t>不渡手形</t>
    <phoneticPr fontId="2"/>
  </si>
  <si>
    <t>枚数</t>
    <phoneticPr fontId="2"/>
  </si>
  <si>
    <t>金額</t>
    <phoneticPr fontId="2"/>
  </si>
  <si>
    <t>差額</t>
    <phoneticPr fontId="2"/>
  </si>
  <si>
    <t>人員</t>
    <phoneticPr fontId="2"/>
  </si>
  <si>
    <t>件数</t>
    <phoneticPr fontId="2"/>
  </si>
  <si>
    <t>日</t>
    <rPh sb="0" eb="1">
      <t>ヒ</t>
    </rPh>
    <phoneticPr fontId="2"/>
  </si>
  <si>
    <t>千枚</t>
    <rPh sb="0" eb="2">
      <t>センマイ</t>
    </rPh>
    <phoneticPr fontId="2"/>
  </si>
  <si>
    <t>百万円</t>
    <rPh sb="0" eb="3">
      <t>ヒャクマンエン</t>
    </rPh>
    <phoneticPr fontId="2"/>
  </si>
  <si>
    <t>%</t>
    <phoneticPr fontId="2"/>
  </si>
  <si>
    <t>百万円</t>
    <rPh sb="0" eb="2">
      <t>ヒャクマン</t>
    </rPh>
    <rPh sb="2" eb="3">
      <t>エン</t>
    </rPh>
    <phoneticPr fontId="2"/>
  </si>
  <si>
    <t>人</t>
    <rPh sb="0" eb="1">
      <t>ヒト</t>
    </rPh>
    <phoneticPr fontId="2"/>
  </si>
  <si>
    <t>件</t>
    <rPh sb="0" eb="1">
      <t>ケン</t>
    </rPh>
    <phoneticPr fontId="2"/>
  </si>
  <si>
    <t>1～6月</t>
    <rPh sb="3" eb="4">
      <t>ガツ</t>
    </rPh>
    <phoneticPr fontId="2"/>
  </si>
  <si>
    <t>7～12月</t>
    <rPh sb="4" eb="5">
      <t>ガツ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</si>
  <si>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</si>
  <si>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</si>
  <si>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1304  中小企業融資の状況</t>
    <rPh sb="6" eb="10">
      <t>チュウショウキギョウ</t>
    </rPh>
    <rPh sb="10" eb="12">
      <t>ユウシ</t>
    </rPh>
    <rPh sb="13" eb="15">
      <t>ジョウキョウ</t>
    </rPh>
    <phoneticPr fontId="3"/>
  </si>
  <si>
    <t>区分</t>
    <phoneticPr fontId="3"/>
  </si>
  <si>
    <t>総数</t>
    <phoneticPr fontId="3"/>
  </si>
  <si>
    <t>対前年度増減数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ゲン</t>
    </rPh>
    <rPh sb="6" eb="7">
      <t>スウ</t>
    </rPh>
    <phoneticPr fontId="3"/>
  </si>
  <si>
    <t>対前年度増減比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ゲン</t>
    </rPh>
    <rPh sb="6" eb="7">
      <t>ヒ</t>
    </rPh>
    <phoneticPr fontId="3"/>
  </si>
  <si>
    <t>10年度</t>
    <phoneticPr fontId="3"/>
  </si>
  <si>
    <t>11年度</t>
    <phoneticPr fontId="3"/>
  </si>
  <si>
    <t>12年度</t>
    <phoneticPr fontId="3"/>
  </si>
  <si>
    <t>13年度</t>
    <phoneticPr fontId="3"/>
  </si>
  <si>
    <t>14年度</t>
    <phoneticPr fontId="3"/>
  </si>
  <si>
    <t>15年度</t>
    <phoneticPr fontId="3"/>
  </si>
  <si>
    <t>16年度</t>
    <phoneticPr fontId="3"/>
  </si>
  <si>
    <t>20年度</t>
    <phoneticPr fontId="3"/>
  </si>
  <si>
    <t>21年度</t>
    <phoneticPr fontId="3"/>
  </si>
  <si>
    <t>22年度</t>
    <phoneticPr fontId="3"/>
  </si>
  <si>
    <t>24年度</t>
    <phoneticPr fontId="3"/>
  </si>
  <si>
    <t>26年度</t>
    <phoneticPr fontId="3"/>
  </si>
  <si>
    <t>27年度</t>
    <phoneticPr fontId="3"/>
  </si>
  <si>
    <t>件数</t>
    <phoneticPr fontId="3"/>
  </si>
  <si>
    <t>金額</t>
    <phoneticPr fontId="3"/>
  </si>
  <si>
    <t>件</t>
    <rPh sb="0" eb="1">
      <t>ケン</t>
    </rPh>
    <phoneticPr fontId="3"/>
  </si>
  <si>
    <t>千円</t>
    <rPh sb="0" eb="2">
      <t>センエン</t>
    </rPh>
    <phoneticPr fontId="3"/>
  </si>
  <si>
    <t>%</t>
    <phoneticPr fontId="3"/>
  </si>
  <si>
    <t>%</t>
  </si>
  <si>
    <t>総数</t>
  </si>
  <si>
    <t>　　　　　　　　　　　　　　</t>
  </si>
  <si>
    <t>市制度資金総数　　</t>
    <phoneticPr fontId="3"/>
  </si>
  <si>
    <t>運転資金</t>
    <phoneticPr fontId="3"/>
  </si>
  <si>
    <t>小規模事業資金（一般）</t>
    <phoneticPr fontId="3"/>
  </si>
  <si>
    <t>〃（景気変動対策貸付）</t>
    <phoneticPr fontId="3"/>
  </si>
  <si>
    <t>商工業施設改善資金</t>
    <phoneticPr fontId="3"/>
  </si>
  <si>
    <t>機械類購入資金</t>
    <phoneticPr fontId="3"/>
  </si>
  <si>
    <t>皆減</t>
    <rPh sb="0" eb="1">
      <t>ミナ</t>
    </rPh>
    <rPh sb="1" eb="2">
      <t>ゲン</t>
    </rPh>
    <phoneticPr fontId="3"/>
  </si>
  <si>
    <t>公害防止施設整備資金</t>
    <phoneticPr fontId="3"/>
  </si>
  <si>
    <t>共同化資金</t>
    <phoneticPr fontId="3"/>
  </si>
  <si>
    <t>開業転業資金</t>
    <phoneticPr fontId="3"/>
  </si>
  <si>
    <t>皆増</t>
    <rPh sb="0" eb="1">
      <t>ミナ</t>
    </rPh>
    <rPh sb="1" eb="2">
      <t>ゾウ</t>
    </rPh>
    <phoneticPr fontId="3"/>
  </si>
  <si>
    <t>景気変動対策資金（借換含）</t>
    <rPh sb="9" eb="11">
      <t>カリカエ</t>
    </rPh>
    <rPh sb="11" eb="12">
      <t>フク</t>
    </rPh>
    <phoneticPr fontId="3"/>
  </si>
  <si>
    <t>まちづくり資金</t>
    <phoneticPr fontId="3"/>
  </si>
  <si>
    <t>ＩＳＯ等国際認証取得資金</t>
    <rPh sb="3" eb="4">
      <t>トウ</t>
    </rPh>
    <rPh sb="4" eb="6">
      <t>コクサイ</t>
    </rPh>
    <rPh sb="6" eb="8">
      <t>ニンショウ</t>
    </rPh>
    <rPh sb="8" eb="10">
      <t>シュトク</t>
    </rPh>
    <rPh sb="10" eb="12">
      <t>シキン</t>
    </rPh>
    <phoneticPr fontId="3"/>
  </si>
  <si>
    <t>－</t>
    <phoneticPr fontId="3"/>
  </si>
  <si>
    <t>中央西地区商工業施設等近代化資金</t>
  </si>
  <si>
    <t>事業拡大資金</t>
    <rPh sb="0" eb="2">
      <t>ジギョウ</t>
    </rPh>
    <rPh sb="2" eb="4">
      <t>カクダイ</t>
    </rPh>
    <rPh sb="4" eb="6">
      <t>シキン</t>
    </rPh>
    <phoneticPr fontId="3"/>
  </si>
  <si>
    <t>工場立地促進資金</t>
    <phoneticPr fontId="3"/>
  </si>
  <si>
    <t>県制度資金総数</t>
  </si>
  <si>
    <t>中小企業振興資金（一般）</t>
    <rPh sb="9" eb="11">
      <t>イッパン</t>
    </rPh>
    <phoneticPr fontId="3"/>
  </si>
  <si>
    <t>中小企業振興資金（小規模）</t>
    <rPh sb="9" eb="12">
      <t>ショウキボ</t>
    </rPh>
    <phoneticPr fontId="3"/>
  </si>
  <si>
    <t>中小企業振興資金（同和）</t>
    <rPh sb="9" eb="11">
      <t>ドウワ</t>
    </rPh>
    <phoneticPr fontId="3"/>
  </si>
  <si>
    <t>経営健全化支援資金（経営安定）</t>
    <rPh sb="2" eb="5">
      <t>ケンゼンカ</t>
    </rPh>
    <rPh sb="5" eb="7">
      <t>シエン</t>
    </rPh>
    <rPh sb="10" eb="12">
      <t>ケイエイ</t>
    </rPh>
    <rPh sb="12" eb="14">
      <t>アンテイ</t>
    </rPh>
    <phoneticPr fontId="3"/>
  </si>
  <si>
    <t>経営健全化支援資金（特別経営安定）</t>
    <rPh sb="2" eb="5">
      <t>ケンゼンカ</t>
    </rPh>
    <rPh sb="5" eb="7">
      <t>シエン</t>
    </rPh>
    <rPh sb="10" eb="12">
      <t>トクベツ</t>
    </rPh>
    <rPh sb="12" eb="14">
      <t>ケイエイ</t>
    </rPh>
    <rPh sb="14" eb="16">
      <t>アンテイ</t>
    </rPh>
    <phoneticPr fontId="3"/>
  </si>
  <si>
    <t>経営健全化支援資金（緊急雇用安定）</t>
    <rPh sb="2" eb="5">
      <t>ケンゼンカ</t>
    </rPh>
    <rPh sb="5" eb="7">
      <t>シエン</t>
    </rPh>
    <rPh sb="10" eb="12">
      <t>キンキュウ</t>
    </rPh>
    <rPh sb="12" eb="14">
      <t>コヨウ</t>
    </rPh>
    <rPh sb="14" eb="16">
      <t>アンテイ</t>
    </rPh>
    <phoneticPr fontId="3"/>
  </si>
  <si>
    <t>-</t>
    <phoneticPr fontId="3"/>
  </si>
  <si>
    <t>-</t>
  </si>
  <si>
    <t>経営健全化支援資金（緊急円高対策）</t>
    <rPh sb="2" eb="5">
      <t>ケンゼンカ</t>
    </rPh>
    <rPh sb="5" eb="7">
      <t>シエン</t>
    </rPh>
    <rPh sb="10" eb="12">
      <t>キンキュウ</t>
    </rPh>
    <rPh sb="12" eb="14">
      <t>エンダカ</t>
    </rPh>
    <rPh sb="14" eb="16">
      <t>タイサク</t>
    </rPh>
    <phoneticPr fontId="3"/>
  </si>
  <si>
    <t>経営健全化支援資金（災害）</t>
    <rPh sb="2" eb="5">
      <t>ケンゼンカ</t>
    </rPh>
    <rPh sb="5" eb="7">
      <t>シエン</t>
    </rPh>
    <rPh sb="10" eb="12">
      <t>サイガイ</t>
    </rPh>
    <phoneticPr fontId="3"/>
  </si>
  <si>
    <t>経営健全化支援資金（原油・原材料）</t>
    <rPh sb="2" eb="5">
      <t>ケンゼンカ</t>
    </rPh>
    <rPh sb="5" eb="7">
      <t>シエン</t>
    </rPh>
    <rPh sb="10" eb="12">
      <t>ゲンユ</t>
    </rPh>
    <rPh sb="13" eb="16">
      <t>ゲンザイリョウ</t>
    </rPh>
    <phoneticPr fontId="3"/>
  </si>
  <si>
    <t>創業支援資金</t>
    <rPh sb="0" eb="2">
      <t>ソウギョウ</t>
    </rPh>
    <rPh sb="2" eb="4">
      <t>シエン</t>
    </rPh>
    <rPh sb="4" eb="6">
      <t>シキン</t>
    </rPh>
    <phoneticPr fontId="3"/>
  </si>
  <si>
    <t>新事業活性化資金</t>
  </si>
  <si>
    <t>技術力等支援資金</t>
  </si>
  <si>
    <t>東日本復興支援資金</t>
    <rPh sb="0" eb="1">
      <t>ヒガシ</t>
    </rPh>
    <rPh sb="1" eb="3">
      <t>ニホン</t>
    </rPh>
    <rPh sb="3" eb="5">
      <t>フッコウ</t>
    </rPh>
    <rPh sb="5" eb="7">
      <t>シエン</t>
    </rPh>
    <rPh sb="7" eb="8">
      <t>シ</t>
    </rPh>
    <rPh sb="8" eb="9">
      <t>キン</t>
    </rPh>
    <phoneticPr fontId="3"/>
  </si>
  <si>
    <t>Ｍ　　金　　融</t>
    <rPh sb="3" eb="4">
      <t>キン</t>
    </rPh>
    <rPh sb="6" eb="7">
      <t>トオル</t>
    </rPh>
    <phoneticPr fontId="2"/>
  </si>
  <si>
    <t>【金　融】</t>
    <rPh sb="1" eb="2">
      <t>キン</t>
    </rPh>
    <rPh sb="3" eb="4">
      <t>トオル</t>
    </rPh>
    <phoneticPr fontId="2"/>
  </si>
  <si>
    <t>1301　普通銀行預金貸付金状況</t>
  </si>
  <si>
    <t>1302　金融機関（除普通銀行）別預金貸付金残高状況</t>
  </si>
  <si>
    <t>1303　手形交換状況</t>
  </si>
  <si>
    <t>1304　中小企業融資の状況</t>
  </si>
  <si>
    <t>　　　　長野県銀行協会松本手形交換所</t>
    <rPh sb="4" eb="7">
      <t>ナガノケン</t>
    </rPh>
    <rPh sb="7" eb="9">
      <t>ギンコウ</t>
    </rPh>
    <rPh sb="9" eb="11">
      <t>キョウカイ</t>
    </rPh>
    <rPh sb="11" eb="13">
      <t>マツモト</t>
    </rPh>
    <rPh sb="13" eb="15">
      <t>テガタ</t>
    </rPh>
    <rPh sb="15" eb="18">
      <t>コウカンジョ</t>
    </rPh>
    <phoneticPr fontId="3"/>
  </si>
  <si>
    <t>　　　　注 松本手形交換所参加地域（松本市・塩尻市・大町市・安曇野市・東筑摩郡・北安曇郡・</t>
    <rPh sb="32" eb="33">
      <t>ノ</t>
    </rPh>
    <rPh sb="33" eb="34">
      <t>シ</t>
    </rPh>
    <rPh sb="40" eb="41">
      <t>キタ</t>
    </rPh>
    <rPh sb="41" eb="43">
      <t>アズミ</t>
    </rPh>
    <rPh sb="43" eb="44">
      <t>グン</t>
    </rPh>
    <phoneticPr fontId="2"/>
  </si>
  <si>
    <t>　　　 　　木曽郡）における、普通銀行（八十二銀行、みずほ銀行、りそな銀行、長野銀行）の合計</t>
    <rPh sb="35" eb="37">
      <t>ギンコウ</t>
    </rPh>
    <rPh sb="38" eb="40">
      <t>ナガノ</t>
    </rPh>
    <rPh sb="40" eb="42">
      <t>ギンコウ</t>
    </rPh>
    <rPh sb="44" eb="46">
      <t>ゴウケイ</t>
    </rPh>
    <phoneticPr fontId="2"/>
  </si>
  <si>
    <t>　　　 　　数値です。　　　　　　　</t>
    <phoneticPr fontId="2"/>
  </si>
  <si>
    <t>　　　　各金融機関</t>
    <rPh sb="4" eb="5">
      <t>カク</t>
    </rPh>
    <rPh sb="5" eb="9">
      <t>キンユウキカン</t>
    </rPh>
    <phoneticPr fontId="3"/>
  </si>
  <si>
    <t>　　　　注 松本市内店舗の合計数値です。</t>
    <phoneticPr fontId="2"/>
  </si>
  <si>
    <t>　　　　注 松本手形交換所参加地域（松本市・塩尻市・大町市・安曇野市・東筑摩郡・北安曇郡・</t>
    <rPh sb="32" eb="33">
      <t>ノ</t>
    </rPh>
    <rPh sb="33" eb="34">
      <t>シ</t>
    </rPh>
    <phoneticPr fontId="2"/>
  </si>
  <si>
    <t>　　　 　　木曽郡）における金融機関の合計数値です。</t>
    <phoneticPr fontId="2"/>
  </si>
  <si>
    <t>　　　　商工課</t>
    <rPh sb="4" eb="6">
      <t>ショウコウ</t>
    </rPh>
    <rPh sb="6" eb="7">
      <t>カ</t>
    </rPh>
    <phoneticPr fontId="3"/>
  </si>
  <si>
    <t>預金26年対比</t>
    <rPh sb="0" eb="2">
      <t>ヨキン</t>
    </rPh>
    <rPh sb="4" eb="5">
      <t>ネン</t>
    </rPh>
    <rPh sb="5" eb="7">
      <t>タイヒ</t>
    </rPh>
    <phoneticPr fontId="2"/>
  </si>
  <si>
    <t>28年度</t>
    <phoneticPr fontId="2"/>
  </si>
  <si>
    <t>28年</t>
    <rPh sb="2" eb="3">
      <t>ネン</t>
    </rPh>
    <phoneticPr fontId="2"/>
  </si>
  <si>
    <t>金額26年
1～6月比</t>
    <phoneticPr fontId="2"/>
  </si>
  <si>
    <t>28年度</t>
    <phoneticPr fontId="3"/>
  </si>
  <si>
    <t>28年度</t>
    <phoneticPr fontId="3"/>
  </si>
  <si>
    <t>皆減</t>
    <rPh sb="0" eb="1">
      <t>ミナ</t>
    </rPh>
    <rPh sb="1" eb="2">
      <t>ゲン</t>
    </rPh>
    <phoneticPr fontId="2"/>
  </si>
  <si>
    <t>皆増</t>
    <rPh sb="0" eb="1">
      <t>ミナ</t>
    </rPh>
    <rPh sb="1" eb="2">
      <t>ゾウ</t>
    </rPh>
    <phoneticPr fontId="2"/>
  </si>
  <si>
    <t>皆増</t>
    <rPh sb="0" eb="1">
      <t>ミナ</t>
    </rPh>
    <rPh sb="1" eb="2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</si>
</sst>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 ;[Red]\-#,##0\ "/>
    <numFmt numFmtId="177" formatCode="#,##0.0_);[Red]\(#,##0.0\)"/>
    <numFmt numFmtId="178" formatCode="#,##0_);[Red]\(#,##0\)"/>
    <numFmt numFmtId="179" formatCode="0.0_);[Red]\(0.0\)"/>
    <numFmt numFmtId="180" formatCode="#,##0;&quot;△ &quot;#,##0\ "/>
    <numFmt numFmtId="181" formatCode="0;&quot;△ &quot;0\ "/>
    <numFmt numFmtId="182" formatCode="#,##0_ "/>
    <numFmt numFmtId="183" formatCode="0_);[Red]\(0\)"/>
    <numFmt numFmtId="184" formatCode="#,##0;&quot;△ &quot;#,##0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7" fillId="0" borderId="0" xfId="0" applyFont="1" applyFill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5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Alignment="1">
      <alignment horizontal="distributed"/>
    </xf>
    <xf numFmtId="0" fontId="4" fillId="0" borderId="11" xfId="0" applyFont="1" applyBorder="1" applyAlignment="1">
      <alignment horizontal="distributed"/>
    </xf>
    <xf numFmtId="178" fontId="4" fillId="0" borderId="6" xfId="1" applyNumberFormat="1" applyFont="1" applyFill="1" applyBorder="1" applyAlignment="1"/>
    <xf numFmtId="178" fontId="4" fillId="0" borderId="0" xfId="1" applyNumberFormat="1" applyFont="1" applyFill="1" applyBorder="1" applyAlignment="1"/>
    <xf numFmtId="178" fontId="4" fillId="0" borderId="0" xfId="0" applyNumberFormat="1" applyFont="1" applyFill="1" applyBorder="1" applyAlignment="1">
      <alignment horizontal="right"/>
    </xf>
    <xf numFmtId="178" fontId="0" fillId="0" borderId="6" xfId="0" applyNumberFormat="1" applyBorder="1"/>
    <xf numFmtId="178" fontId="0" fillId="0" borderId="0" xfId="0" applyNumberFormat="1"/>
    <xf numFmtId="178" fontId="4" fillId="0" borderId="6" xfId="0" applyNumberFormat="1" applyFont="1" applyBorder="1"/>
    <xf numFmtId="178" fontId="4" fillId="0" borderId="0" xfId="0" applyNumberFormat="1" applyFont="1"/>
    <xf numFmtId="178" fontId="4" fillId="0" borderId="0" xfId="1" applyNumberFormat="1" applyFont="1"/>
    <xf numFmtId="178" fontId="4" fillId="0" borderId="10" xfId="0" applyNumberFormat="1" applyFont="1" applyBorder="1"/>
    <xf numFmtId="178" fontId="4" fillId="0" borderId="11" xfId="0" applyNumberFormat="1" applyFont="1" applyBorder="1"/>
    <xf numFmtId="178" fontId="4" fillId="0" borderId="11" xfId="1" applyNumberFormat="1" applyFont="1" applyBorder="1"/>
    <xf numFmtId="178" fontId="4" fillId="0" borderId="0" xfId="0" applyNumberFormat="1" applyFont="1" applyFill="1" applyBorder="1" applyAlignment="1"/>
    <xf numFmtId="179" fontId="4" fillId="0" borderId="0" xfId="0" applyNumberFormat="1" applyFont="1" applyFill="1" applyBorder="1" applyAlignment="1">
      <alignment horizontal="right"/>
    </xf>
    <xf numFmtId="179" fontId="0" fillId="0" borderId="0" xfId="0" applyNumberFormat="1"/>
    <xf numFmtId="179" fontId="4" fillId="0" borderId="0" xfId="0" applyNumberFormat="1" applyFont="1"/>
    <xf numFmtId="179" fontId="4" fillId="0" borderId="11" xfId="0" applyNumberFormat="1" applyFont="1" applyBorder="1"/>
    <xf numFmtId="0" fontId="5" fillId="0" borderId="0" xfId="0" applyFont="1" applyAlignment="1">
      <alignment vertical="center"/>
    </xf>
    <xf numFmtId="0" fontId="4" fillId="0" borderId="5" xfId="0" applyFont="1" applyBorder="1"/>
    <xf numFmtId="0" fontId="4" fillId="0" borderId="9" xfId="0" applyFont="1" applyBorder="1" applyAlignment="1">
      <alignment horizontal="distributed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/>
    </xf>
    <xf numFmtId="0" fontId="7" fillId="0" borderId="0" xfId="0" applyFont="1" applyAlignment="1">
      <alignment horizontal="right"/>
    </xf>
    <xf numFmtId="41" fontId="4" fillId="0" borderId="0" xfId="0" applyNumberFormat="1" applyFont="1"/>
    <xf numFmtId="180" fontId="4" fillId="0" borderId="0" xfId="0" applyNumberFormat="1" applyFont="1"/>
    <xf numFmtId="41" fontId="4" fillId="0" borderId="11" xfId="0" applyNumberFormat="1" applyFont="1" applyBorder="1"/>
    <xf numFmtId="1" fontId="4" fillId="0" borderId="0" xfId="0" applyNumberFormat="1" applyFont="1"/>
    <xf numFmtId="181" fontId="4" fillId="0" borderId="0" xfId="0" applyNumberFormat="1" applyFont="1"/>
    <xf numFmtId="182" fontId="4" fillId="0" borderId="0" xfId="0" applyNumberFormat="1" applyFont="1"/>
    <xf numFmtId="183" fontId="4" fillId="0" borderId="0" xfId="0" applyNumberFormat="1" applyFont="1"/>
    <xf numFmtId="0" fontId="8" fillId="0" borderId="0" xfId="0" applyFont="1"/>
    <xf numFmtId="0" fontId="10" fillId="0" borderId="0" xfId="2" applyFont="1"/>
    <xf numFmtId="0" fontId="4" fillId="0" borderId="5" xfId="0" applyFont="1" applyFill="1" applyBorder="1" applyAlignment="1">
      <alignment horizontal="center"/>
    </xf>
    <xf numFmtId="176" fontId="4" fillId="0" borderId="0" xfId="1" applyNumberFormat="1" applyFont="1" applyFill="1" applyBorder="1" applyAlignment="1"/>
    <xf numFmtId="177" fontId="4" fillId="0" borderId="0" xfId="1" applyNumberFormat="1" applyFont="1" applyFill="1" applyBorder="1" applyAlignment="1"/>
    <xf numFmtId="176" fontId="4" fillId="0" borderId="6" xfId="1" applyNumberFormat="1" applyFont="1" applyFill="1" applyBorder="1" applyAlignment="1"/>
    <xf numFmtId="0" fontId="4" fillId="0" borderId="9" xfId="0" applyFont="1" applyFill="1" applyBorder="1" applyAlignment="1">
      <alignment horizontal="center"/>
    </xf>
    <xf numFmtId="176" fontId="4" fillId="0" borderId="10" xfId="1" applyNumberFormat="1" applyFont="1" applyFill="1" applyBorder="1" applyAlignment="1"/>
    <xf numFmtId="177" fontId="4" fillId="0" borderId="11" xfId="1" applyNumberFormat="1" applyFont="1" applyFill="1" applyBorder="1" applyAlignment="1"/>
    <xf numFmtId="176" fontId="4" fillId="0" borderId="11" xfId="1" applyNumberFormat="1" applyFont="1" applyFill="1" applyBorder="1" applyAlignment="1"/>
    <xf numFmtId="0" fontId="4" fillId="0" borderId="9" xfId="0" applyFont="1" applyFill="1" applyBorder="1" applyAlignment="1">
      <alignment horizontal="distributed"/>
    </xf>
    <xf numFmtId="178" fontId="4" fillId="0" borderId="11" xfId="1" applyNumberFormat="1" applyFont="1" applyFill="1" applyBorder="1" applyAlignment="1"/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distributed"/>
    </xf>
    <xf numFmtId="18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distributed"/>
    </xf>
    <xf numFmtId="0" fontId="4" fillId="0" borderId="14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distributed" vertical="center" indent="4"/>
    </xf>
    <xf numFmtId="0" fontId="4" fillId="0" borderId="0" xfId="0" applyFont="1" applyBorder="1" applyAlignment="1">
      <alignment horizontal="distributed" vertical="center" indent="4"/>
    </xf>
    <xf numFmtId="0" fontId="4" fillId="0" borderId="5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distributed" vertical="center" indent="4"/>
    </xf>
    <xf numFmtId="0" fontId="4" fillId="0" borderId="9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184" fontId="4" fillId="0" borderId="0" xfId="0" applyNumberFormat="1" applyFo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28575</xdr:rowOff>
    </xdr:from>
    <xdr:to>
      <xdr:col>0</xdr:col>
      <xdr:colOff>427650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95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28575</xdr:rowOff>
    </xdr:from>
    <xdr:to>
      <xdr:col>1</xdr:col>
      <xdr:colOff>18075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971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250026</xdr:colOff>
      <xdr:row>40</xdr:row>
      <xdr:rowOff>23812</xdr:rowOff>
    </xdr:from>
    <xdr:to>
      <xdr:col>1</xdr:col>
      <xdr:colOff>84745</xdr:colOff>
      <xdr:row>40</xdr:row>
      <xdr:rowOff>149812</xdr:rowOff>
    </xdr:to>
    <xdr:sp macro="" textlink="">
      <xdr:nvSpPr>
        <xdr:cNvPr id="2" name="右矢印 1"/>
        <xdr:cNvSpPr/>
      </xdr:nvSpPr>
      <xdr:spPr bwMode="auto">
        <a:xfrm>
          <a:off x="250026" y="7655718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" sqref="B1"/>
    </sheetView>
  </sheetViews>
  <sheetFormatPr defaultRowHeight="13.5" x14ac:dyDescent="0.15"/>
  <cols>
    <col min="1" max="1" width="5.625" customWidth="1"/>
    <col min="2" max="2" width="50.625" style="2" customWidth="1"/>
  </cols>
  <sheetData>
    <row r="1" spans="1:2" ht="21" x14ac:dyDescent="0.2">
      <c r="A1" s="61" t="s">
        <v>99</v>
      </c>
    </row>
    <row r="3" spans="1:2" x14ac:dyDescent="0.15">
      <c r="A3" t="s">
        <v>100</v>
      </c>
    </row>
    <row r="4" spans="1:2" x14ac:dyDescent="0.15">
      <c r="B4" s="62" t="s">
        <v>101</v>
      </c>
    </row>
    <row r="5" spans="1:2" x14ac:dyDescent="0.15">
      <c r="B5" s="62" t="s">
        <v>102</v>
      </c>
    </row>
    <row r="6" spans="1:2" x14ac:dyDescent="0.15">
      <c r="B6" s="62" t="s">
        <v>103</v>
      </c>
    </row>
    <row r="7" spans="1:2" x14ac:dyDescent="0.15">
      <c r="B7" s="62" t="s">
        <v>104</v>
      </c>
    </row>
  </sheetData>
  <phoneticPr fontId="2"/>
  <hyperlinks>
    <hyperlink ref="B4" location="'1301'!A1" display="1301　普通銀行預金貸付金状況"/>
    <hyperlink ref="B5" location="'1302'!A1" display="1302　金融機関（除普通銀行）別預金貸付金残高状況"/>
    <hyperlink ref="B6" location="'1303'!A1" display="1303　手形交換状況"/>
    <hyperlink ref="B7" location="'1304'!A1" display="1304　中小企業融資の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9" style="13"/>
    <col min="2" max="6" width="16.625" style="13" customWidth="1"/>
    <col min="7" max="16384" width="9" style="2"/>
  </cols>
  <sheetData>
    <row r="1" spans="1:6" s="1" customFormat="1" ht="25.5" customHeight="1" thickBot="1" x14ac:dyDescent="0.2">
      <c r="A1" s="3" t="s">
        <v>0</v>
      </c>
      <c r="B1" s="4"/>
      <c r="C1" s="4"/>
      <c r="D1" s="4"/>
      <c r="E1" s="5"/>
      <c r="F1" s="6" t="s">
        <v>4</v>
      </c>
    </row>
    <row r="2" spans="1:6" s="1" customFormat="1" ht="18" customHeight="1" x14ac:dyDescent="0.15">
      <c r="A2" s="7" t="s">
        <v>5</v>
      </c>
      <c r="B2" s="8" t="s">
        <v>6</v>
      </c>
      <c r="C2" s="8" t="s">
        <v>114</v>
      </c>
      <c r="D2" s="8" t="s">
        <v>7</v>
      </c>
      <c r="E2" s="8" t="s">
        <v>8</v>
      </c>
      <c r="F2" s="9" t="s">
        <v>1</v>
      </c>
    </row>
    <row r="3" spans="1:6" x14ac:dyDescent="0.15">
      <c r="A3" s="10"/>
      <c r="B3" s="11" t="s">
        <v>2</v>
      </c>
      <c r="C3" s="12" t="s">
        <v>3</v>
      </c>
      <c r="D3" s="11" t="s">
        <v>2</v>
      </c>
      <c r="E3" s="11" t="s">
        <v>2</v>
      </c>
      <c r="F3" s="11" t="s">
        <v>2</v>
      </c>
    </row>
    <row r="4" spans="1:6" s="22" customFormat="1" ht="18" customHeight="1" x14ac:dyDescent="0.15">
      <c r="A4" s="63">
        <v>26</v>
      </c>
      <c r="B4" s="64">
        <v>1814003</v>
      </c>
      <c r="C4" s="65">
        <v>100</v>
      </c>
      <c r="D4" s="64">
        <v>796698</v>
      </c>
      <c r="E4" s="64">
        <v>27180</v>
      </c>
      <c r="F4" s="64">
        <v>3415</v>
      </c>
    </row>
    <row r="5" spans="1:6" s="22" customFormat="1" ht="18" customHeight="1" x14ac:dyDescent="0.15">
      <c r="A5" s="63">
        <v>27</v>
      </c>
      <c r="B5" s="66">
        <v>1845717</v>
      </c>
      <c r="C5" s="65">
        <v>101.7</v>
      </c>
      <c r="D5" s="64">
        <v>808700</v>
      </c>
      <c r="E5" s="64">
        <v>28948</v>
      </c>
      <c r="F5" s="64">
        <v>8836</v>
      </c>
    </row>
    <row r="6" spans="1:6" s="22" customFormat="1" ht="18" customHeight="1" x14ac:dyDescent="0.15">
      <c r="A6" s="67">
        <v>28</v>
      </c>
      <c r="B6" s="68">
        <v>1885624</v>
      </c>
      <c r="C6" s="69">
        <v>103.94822941307153</v>
      </c>
      <c r="D6" s="70">
        <v>804818</v>
      </c>
      <c r="E6" s="70">
        <v>30904</v>
      </c>
      <c r="F6" s="70">
        <v>13395</v>
      </c>
    </row>
    <row r="7" spans="1:6" ht="5.0999999999999996" customHeight="1" x14ac:dyDescent="0.15"/>
    <row r="8" spans="1:6" x14ac:dyDescent="0.15">
      <c r="A8" s="14" t="s">
        <v>105</v>
      </c>
    </row>
    <row r="9" spans="1:6" x14ac:dyDescent="0.15">
      <c r="A9" s="13" t="s">
        <v>106</v>
      </c>
    </row>
    <row r="10" spans="1:6" x14ac:dyDescent="0.15">
      <c r="A10" s="13" t="s">
        <v>107</v>
      </c>
    </row>
    <row r="11" spans="1:6" x14ac:dyDescent="0.15">
      <c r="A11" s="13" t="s">
        <v>108</v>
      </c>
    </row>
  </sheetData>
  <phoneticPr fontId="2"/>
  <pageMargins left="0.70866141732283472" right="0.39370078740157483" top="0.74803149606299213" bottom="0.74803149606299213" header="0.51181102362204722" footer="0.51181102362204722"/>
  <pageSetup paperSize="9" orientation="portrait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3" sqref="C3"/>
    </sheetView>
  </sheetViews>
  <sheetFormatPr defaultRowHeight="13.5" x14ac:dyDescent="0.15"/>
  <cols>
    <col min="1" max="1" width="17.625" style="2" customWidth="1"/>
    <col min="2" max="7" width="12.125" style="2" customWidth="1"/>
    <col min="8" max="16384" width="9" style="2"/>
  </cols>
  <sheetData>
    <row r="1" spans="1:7" s="1" customFormat="1" ht="25.5" customHeight="1" thickBot="1" x14ac:dyDescent="0.2">
      <c r="A1" s="3" t="s">
        <v>9</v>
      </c>
      <c r="B1" s="4"/>
      <c r="C1" s="4"/>
      <c r="D1" s="4"/>
      <c r="E1" s="5"/>
      <c r="F1" s="5"/>
      <c r="G1" s="6" t="s">
        <v>10</v>
      </c>
    </row>
    <row r="2" spans="1:7" s="1" customFormat="1" ht="18" customHeight="1" x14ac:dyDescent="0.15">
      <c r="A2" s="84" t="s">
        <v>11</v>
      </c>
      <c r="B2" s="86" t="s">
        <v>12</v>
      </c>
      <c r="C2" s="87"/>
      <c r="D2" s="86" t="s">
        <v>13</v>
      </c>
      <c r="E2" s="87"/>
      <c r="F2" s="86" t="s">
        <v>115</v>
      </c>
      <c r="G2" s="87"/>
    </row>
    <row r="3" spans="1:7" s="1" customFormat="1" ht="18" customHeight="1" x14ac:dyDescent="0.15">
      <c r="A3" s="85"/>
      <c r="B3" s="15" t="s">
        <v>6</v>
      </c>
      <c r="C3" s="15" t="s">
        <v>7</v>
      </c>
      <c r="D3" s="15" t="s">
        <v>6</v>
      </c>
      <c r="E3" s="16" t="s">
        <v>7</v>
      </c>
      <c r="F3" s="15" t="s">
        <v>6</v>
      </c>
      <c r="G3" s="16" t="s">
        <v>7</v>
      </c>
    </row>
    <row r="4" spans="1:7" s="22" customFormat="1" ht="18" customHeight="1" x14ac:dyDescent="0.15">
      <c r="A4" s="23" t="s">
        <v>14</v>
      </c>
      <c r="B4" s="33">
        <v>208241</v>
      </c>
      <c r="C4" s="33">
        <v>117297</v>
      </c>
      <c r="D4" s="33">
        <v>217367</v>
      </c>
      <c r="E4" s="33">
        <v>120523</v>
      </c>
      <c r="F4" s="33">
        <v>217024</v>
      </c>
      <c r="G4" s="33">
        <v>122807</v>
      </c>
    </row>
    <row r="5" spans="1:7" s="22" customFormat="1" ht="18" customHeight="1" x14ac:dyDescent="0.15">
      <c r="A5" s="23" t="s">
        <v>15</v>
      </c>
      <c r="B5" s="33">
        <v>78510</v>
      </c>
      <c r="C5" s="33">
        <v>25398</v>
      </c>
      <c r="D5" s="33">
        <v>78354</v>
      </c>
      <c r="E5" s="33">
        <v>25100</v>
      </c>
      <c r="F5" s="33">
        <v>77388</v>
      </c>
      <c r="G5" s="33">
        <v>24797</v>
      </c>
    </row>
    <row r="6" spans="1:7" s="22" customFormat="1" ht="18" customHeight="1" x14ac:dyDescent="0.15">
      <c r="A6" s="23" t="s">
        <v>16</v>
      </c>
      <c r="B6" s="33">
        <v>47119</v>
      </c>
      <c r="C6" s="33">
        <v>38027</v>
      </c>
      <c r="D6" s="33">
        <v>50228</v>
      </c>
      <c r="E6" s="33">
        <v>38258</v>
      </c>
      <c r="F6" s="33">
        <v>50587</v>
      </c>
      <c r="G6" s="33">
        <v>39777</v>
      </c>
    </row>
    <row r="7" spans="1:7" s="22" customFormat="1" ht="18" customHeight="1" x14ac:dyDescent="0.15">
      <c r="A7" s="71" t="s">
        <v>17</v>
      </c>
      <c r="B7" s="72">
        <v>218541</v>
      </c>
      <c r="C7" s="72">
        <v>69722</v>
      </c>
      <c r="D7" s="72">
        <v>227675</v>
      </c>
      <c r="E7" s="72">
        <v>69455</v>
      </c>
      <c r="F7" s="72">
        <v>232838</v>
      </c>
      <c r="G7" s="72">
        <v>70062</v>
      </c>
    </row>
    <row r="8" spans="1:7" ht="5.0999999999999996" customHeight="1" x14ac:dyDescent="0.15">
      <c r="A8" s="13"/>
      <c r="B8" s="13"/>
      <c r="C8" s="13"/>
      <c r="D8" s="13"/>
      <c r="E8" s="13"/>
      <c r="F8" s="13"/>
      <c r="G8" s="13"/>
    </row>
    <row r="9" spans="1:7" x14ac:dyDescent="0.15">
      <c r="A9" s="14" t="s">
        <v>109</v>
      </c>
      <c r="B9" s="13"/>
      <c r="C9" s="13"/>
      <c r="D9" s="13"/>
      <c r="E9" s="13"/>
      <c r="F9" s="13"/>
      <c r="G9" s="13"/>
    </row>
    <row r="10" spans="1:7" x14ac:dyDescent="0.15">
      <c r="A10" s="13" t="s">
        <v>110</v>
      </c>
      <c r="B10" s="13"/>
      <c r="C10" s="13"/>
      <c r="D10" s="13"/>
      <c r="E10" s="13"/>
      <c r="F10" s="13"/>
      <c r="G10" s="13"/>
    </row>
  </sheetData>
  <mergeCells count="4">
    <mergeCell ref="A2:A3"/>
    <mergeCell ref="B2:C2"/>
    <mergeCell ref="D2:E2"/>
    <mergeCell ref="F2:G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C3" sqref="C3"/>
    </sheetView>
  </sheetViews>
  <sheetFormatPr defaultRowHeight="13.5" x14ac:dyDescent="0.15"/>
  <cols>
    <col min="1" max="1" width="5.625" style="2" customWidth="1"/>
    <col min="2" max="2" width="7.75" style="2" customWidth="1"/>
    <col min="3" max="3" width="9.625" style="2" customWidth="1"/>
    <col min="4" max="4" width="7.625" style="2" customWidth="1"/>
    <col min="5" max="5" width="12.625" style="2" customWidth="1"/>
    <col min="6" max="6" width="9.625" style="2" customWidth="1"/>
    <col min="7" max="7" width="11.625" style="2" customWidth="1"/>
    <col min="8" max="9" width="7.625" style="2" customWidth="1"/>
    <col min="10" max="10" width="10.625" style="2" customWidth="1"/>
    <col min="11" max="16384" width="9" style="2"/>
  </cols>
  <sheetData>
    <row r="1" spans="1:10" s="1" customFormat="1" ht="25.5" customHeight="1" thickBot="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0" s="1" customFormat="1" ht="18" customHeight="1" x14ac:dyDescent="0.15">
      <c r="A2" s="84" t="s">
        <v>19</v>
      </c>
      <c r="B2" s="86"/>
      <c r="C2" s="86" t="s">
        <v>20</v>
      </c>
      <c r="D2" s="86" t="s">
        <v>21</v>
      </c>
      <c r="E2" s="86"/>
      <c r="F2" s="86"/>
      <c r="G2" s="86"/>
      <c r="H2" s="86" t="s">
        <v>22</v>
      </c>
      <c r="I2" s="86"/>
      <c r="J2" s="87"/>
    </row>
    <row r="3" spans="1:10" s="1" customFormat="1" ht="36" customHeight="1" x14ac:dyDescent="0.15">
      <c r="A3" s="85"/>
      <c r="B3" s="88"/>
      <c r="C3" s="88"/>
      <c r="D3" s="15" t="s">
        <v>23</v>
      </c>
      <c r="E3" s="15" t="s">
        <v>24</v>
      </c>
      <c r="F3" s="17" t="s">
        <v>117</v>
      </c>
      <c r="G3" s="15" t="s">
        <v>25</v>
      </c>
      <c r="H3" s="15" t="s">
        <v>26</v>
      </c>
      <c r="I3" s="15" t="s">
        <v>27</v>
      </c>
      <c r="J3" s="16" t="s">
        <v>24</v>
      </c>
    </row>
    <row r="4" spans="1:10" s="22" customFormat="1" ht="13.5" customHeight="1" x14ac:dyDescent="0.15">
      <c r="A4" s="18"/>
      <c r="B4" s="19"/>
      <c r="C4" s="20" t="s">
        <v>28</v>
      </c>
      <c r="D4" s="20" t="s">
        <v>29</v>
      </c>
      <c r="E4" s="20" t="s">
        <v>30</v>
      </c>
      <c r="F4" s="21" t="s">
        <v>31</v>
      </c>
      <c r="G4" s="20" t="s">
        <v>32</v>
      </c>
      <c r="H4" s="11" t="s">
        <v>33</v>
      </c>
      <c r="I4" s="11" t="s">
        <v>34</v>
      </c>
      <c r="J4" s="20" t="s">
        <v>32</v>
      </c>
    </row>
    <row r="5" spans="1:10" s="22" customFormat="1" ht="18" customHeight="1" x14ac:dyDescent="0.15">
      <c r="A5" s="21" t="s">
        <v>37</v>
      </c>
      <c r="B5" s="23" t="s">
        <v>35</v>
      </c>
      <c r="C5" s="32">
        <v>120</v>
      </c>
      <c r="D5" s="33">
        <v>70</v>
      </c>
      <c r="E5" s="33">
        <v>102694</v>
      </c>
      <c r="F5" s="44">
        <v>100</v>
      </c>
      <c r="G5" s="33">
        <v>33144</v>
      </c>
      <c r="H5" s="33">
        <v>12</v>
      </c>
      <c r="I5" s="33">
        <v>58</v>
      </c>
      <c r="J5" s="33">
        <v>36</v>
      </c>
    </row>
    <row r="6" spans="1:10" s="22" customFormat="1" ht="18" customHeight="1" x14ac:dyDescent="0.15">
      <c r="A6" s="18"/>
      <c r="B6" s="23" t="s">
        <v>36</v>
      </c>
      <c r="C6" s="32">
        <v>124</v>
      </c>
      <c r="D6" s="33">
        <v>64</v>
      </c>
      <c r="E6" s="33">
        <v>93259</v>
      </c>
      <c r="F6" s="44">
        <v>90.812510954875648</v>
      </c>
      <c r="G6" s="33">
        <v>33318</v>
      </c>
      <c r="H6" s="43">
        <v>7</v>
      </c>
      <c r="I6" s="43">
        <v>17</v>
      </c>
      <c r="J6" s="43">
        <v>33</v>
      </c>
    </row>
    <row r="7" spans="1:10" s="22" customFormat="1" ht="12.75" customHeight="1" x14ac:dyDescent="0.15">
      <c r="A7" s="18"/>
      <c r="B7" s="24"/>
      <c r="C7" s="34"/>
      <c r="D7" s="34"/>
      <c r="E7" s="34"/>
      <c r="F7" s="44"/>
      <c r="G7" s="34"/>
      <c r="H7" s="43"/>
      <c r="I7" s="43"/>
      <c r="J7" s="43"/>
    </row>
    <row r="8" spans="1:10" s="22" customFormat="1" ht="18" customHeight="1" x14ac:dyDescent="0.15">
      <c r="A8" s="27" t="s">
        <v>38</v>
      </c>
      <c r="B8" s="23" t="s">
        <v>35</v>
      </c>
      <c r="C8" s="32">
        <v>121</v>
      </c>
      <c r="D8" s="33">
        <v>63</v>
      </c>
      <c r="E8" s="33">
        <v>92490</v>
      </c>
      <c r="F8" s="44">
        <v>90.063684343778604</v>
      </c>
      <c r="G8" s="33">
        <v>30707</v>
      </c>
      <c r="H8" s="33">
        <v>6</v>
      </c>
      <c r="I8" s="33">
        <v>17</v>
      </c>
      <c r="J8" s="33">
        <v>6</v>
      </c>
    </row>
    <row r="9" spans="1:10" s="22" customFormat="1" ht="18" customHeight="1" x14ac:dyDescent="0.15">
      <c r="A9" s="18"/>
      <c r="B9" s="25" t="s">
        <v>36</v>
      </c>
      <c r="C9" s="32">
        <v>123</v>
      </c>
      <c r="D9" s="33">
        <v>58</v>
      </c>
      <c r="E9" s="33">
        <v>79630</v>
      </c>
      <c r="F9" s="44">
        <v>77.541044267435282</v>
      </c>
      <c r="G9" s="33">
        <v>26851</v>
      </c>
      <c r="H9" s="43">
        <v>3</v>
      </c>
      <c r="I9" s="43">
        <v>5</v>
      </c>
      <c r="J9" s="43">
        <v>6</v>
      </c>
    </row>
    <row r="10" spans="1:10" customFormat="1" ht="13.5" customHeight="1" x14ac:dyDescent="0.15">
      <c r="C10" s="35"/>
      <c r="D10" s="36"/>
      <c r="E10" s="36"/>
      <c r="F10" s="45"/>
      <c r="G10" s="36"/>
      <c r="H10" s="36"/>
      <c r="I10" s="36"/>
      <c r="J10" s="36"/>
    </row>
    <row r="11" spans="1:10" customFormat="1" ht="18" customHeight="1" x14ac:dyDescent="0.15">
      <c r="A11" s="27" t="s">
        <v>116</v>
      </c>
      <c r="B11" s="30" t="s">
        <v>35</v>
      </c>
      <c r="C11" s="37">
        <v>122</v>
      </c>
      <c r="D11" s="38">
        <v>58</v>
      </c>
      <c r="E11" s="39">
        <v>83492</v>
      </c>
      <c r="F11" s="46">
        <v>81.301731357236065</v>
      </c>
      <c r="G11" s="39">
        <v>27669</v>
      </c>
      <c r="H11" s="38">
        <v>10</v>
      </c>
      <c r="I11" s="38">
        <v>19</v>
      </c>
      <c r="J11" s="38">
        <v>12</v>
      </c>
    </row>
    <row r="12" spans="1:10" customFormat="1" ht="18" customHeight="1" x14ac:dyDescent="0.15">
      <c r="A12" s="28"/>
      <c r="B12" s="31" t="s">
        <v>36</v>
      </c>
      <c r="C12" s="40">
        <v>123</v>
      </c>
      <c r="D12" s="41">
        <v>53</v>
      </c>
      <c r="E12" s="42">
        <v>74387</v>
      </c>
      <c r="F12" s="47">
        <v>72.435585331178061</v>
      </c>
      <c r="G12" s="42">
        <v>25110</v>
      </c>
      <c r="H12" s="41">
        <v>7</v>
      </c>
      <c r="I12" s="41">
        <v>48</v>
      </c>
      <c r="J12" s="41">
        <v>103</v>
      </c>
    </row>
    <row r="13" spans="1:10" ht="5.0999999999999996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15">
      <c r="A14" s="14" t="s">
        <v>105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15">
      <c r="A15" s="13" t="s">
        <v>111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15">
      <c r="A16" s="26" t="s">
        <v>112</v>
      </c>
      <c r="B16" s="13"/>
      <c r="C16" s="13"/>
      <c r="D16" s="13"/>
      <c r="E16" s="13"/>
      <c r="F16" s="13"/>
      <c r="G16" s="13"/>
      <c r="H16" s="13"/>
      <c r="I16" s="13"/>
      <c r="J16" s="13"/>
    </row>
  </sheetData>
  <mergeCells count="4">
    <mergeCell ref="A2:B3"/>
    <mergeCell ref="C2:C3"/>
    <mergeCell ref="D2:G2"/>
    <mergeCell ref="H2:J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zoomScale="80" zoomScaleNormal="80" workbookViewId="0">
      <selection activeCell="BI26" sqref="BI26"/>
    </sheetView>
  </sheetViews>
  <sheetFormatPr defaultRowHeight="13.5" x14ac:dyDescent="0.15"/>
  <cols>
    <col min="1" max="1" width="4.5" style="2" customWidth="1"/>
    <col min="2" max="2" width="30.625" style="2" customWidth="1"/>
    <col min="3" max="24" width="0" style="2" hidden="1" customWidth="1"/>
    <col min="25" max="25" width="8.625" style="2" customWidth="1"/>
    <col min="26" max="26" width="13.625" style="2" customWidth="1"/>
    <col min="27" max="27" width="8.625" style="2" customWidth="1"/>
    <col min="28" max="28" width="13.625" style="2" customWidth="1"/>
    <col min="29" max="29" width="8.625" style="2" customWidth="1"/>
    <col min="30" max="30" width="13.625" style="2" customWidth="1"/>
    <col min="31" max="38" width="0" style="2" hidden="1" customWidth="1"/>
    <col min="39" max="39" width="8.125" style="2" customWidth="1"/>
    <col min="40" max="40" width="14.125" style="2" customWidth="1"/>
    <col min="41" max="41" width="8.125" style="2" customWidth="1"/>
    <col min="42" max="42" width="12.125" style="2" customWidth="1"/>
    <col min="43" max="43" width="8.125" style="2" customWidth="1"/>
    <col min="44" max="44" width="12.625" style="2" customWidth="1"/>
    <col min="45" max="52" width="0" style="2" hidden="1" customWidth="1"/>
    <col min="53" max="58" width="7.125" style="2" customWidth="1"/>
    <col min="59" max="16384" width="9" style="2"/>
  </cols>
  <sheetData>
    <row r="1" spans="1:59" ht="25.5" customHeight="1" x14ac:dyDescent="0.15">
      <c r="A1" s="48" t="s">
        <v>39</v>
      </c>
    </row>
    <row r="2" spans="1:59" ht="17.25" customHeight="1" x14ac:dyDescent="0.15">
      <c r="A2" s="101" t="s">
        <v>40</v>
      </c>
      <c r="B2" s="102"/>
      <c r="C2" s="89" t="s">
        <v>41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51"/>
      <c r="AF2" s="51"/>
      <c r="AG2" s="51"/>
      <c r="AH2" s="83"/>
      <c r="AI2" s="107" t="s">
        <v>42</v>
      </c>
      <c r="AJ2" s="89"/>
      <c r="AK2" s="89"/>
      <c r="AL2" s="89"/>
      <c r="AM2" s="89"/>
      <c r="AN2" s="89"/>
      <c r="AO2" s="89"/>
      <c r="AP2" s="89"/>
      <c r="AQ2" s="89"/>
      <c r="AR2" s="89"/>
      <c r="AS2" s="51"/>
      <c r="AT2" s="51"/>
      <c r="AU2" s="51"/>
      <c r="AV2" s="51"/>
      <c r="AW2" s="51"/>
      <c r="AX2" s="51"/>
      <c r="AY2" s="89" t="s">
        <v>43</v>
      </c>
      <c r="AZ2" s="89"/>
      <c r="BA2" s="89"/>
      <c r="BB2" s="89"/>
      <c r="BC2" s="89"/>
      <c r="BD2" s="89"/>
      <c r="BE2" s="89"/>
      <c r="BF2" s="90"/>
    </row>
    <row r="3" spans="1:59" ht="17.25" customHeight="1" x14ac:dyDescent="0.15">
      <c r="A3" s="103"/>
      <c r="B3" s="104"/>
      <c r="C3" s="91" t="s">
        <v>44</v>
      </c>
      <c r="D3" s="92"/>
      <c r="E3" s="92" t="s">
        <v>45</v>
      </c>
      <c r="F3" s="92"/>
      <c r="G3" s="92" t="s">
        <v>46</v>
      </c>
      <c r="H3" s="92"/>
      <c r="I3" s="92" t="s">
        <v>47</v>
      </c>
      <c r="J3" s="92"/>
      <c r="K3" s="92" t="s">
        <v>48</v>
      </c>
      <c r="L3" s="92"/>
      <c r="M3" s="92" t="s">
        <v>49</v>
      </c>
      <c r="N3" s="92"/>
      <c r="O3" s="92" t="s">
        <v>50</v>
      </c>
      <c r="P3" s="92"/>
      <c r="Q3" s="92" t="s">
        <v>51</v>
      </c>
      <c r="R3" s="92"/>
      <c r="S3" s="92" t="s">
        <v>52</v>
      </c>
      <c r="T3" s="92"/>
      <c r="U3" s="92" t="s">
        <v>53</v>
      </c>
      <c r="V3" s="92"/>
      <c r="W3" s="92" t="s">
        <v>54</v>
      </c>
      <c r="X3" s="92"/>
      <c r="Y3" s="93" t="s">
        <v>55</v>
      </c>
      <c r="Z3" s="93"/>
      <c r="AA3" s="93" t="s">
        <v>56</v>
      </c>
      <c r="AB3" s="93"/>
      <c r="AC3" s="93" t="s">
        <v>118</v>
      </c>
      <c r="AD3" s="93"/>
      <c r="AE3" s="108" t="s">
        <v>51</v>
      </c>
      <c r="AF3" s="93"/>
      <c r="AG3" s="93" t="s">
        <v>52</v>
      </c>
      <c r="AH3" s="94"/>
      <c r="AI3" s="108" t="s">
        <v>53</v>
      </c>
      <c r="AJ3" s="93"/>
      <c r="AK3" s="93" t="s">
        <v>54</v>
      </c>
      <c r="AL3" s="94"/>
      <c r="AM3" s="108" t="s">
        <v>55</v>
      </c>
      <c r="AN3" s="93"/>
      <c r="AO3" s="93" t="s">
        <v>56</v>
      </c>
      <c r="AP3" s="93"/>
      <c r="AQ3" s="93" t="s">
        <v>119</v>
      </c>
      <c r="AR3" s="93"/>
      <c r="AS3" s="93" t="s">
        <v>51</v>
      </c>
      <c r="AT3" s="93"/>
      <c r="AU3" s="93" t="s">
        <v>52</v>
      </c>
      <c r="AV3" s="93"/>
      <c r="AW3" s="93" t="s">
        <v>53</v>
      </c>
      <c r="AX3" s="93"/>
      <c r="AY3" s="93" t="s">
        <v>54</v>
      </c>
      <c r="AZ3" s="93"/>
      <c r="BA3" s="93" t="s">
        <v>55</v>
      </c>
      <c r="BB3" s="93"/>
      <c r="BC3" s="93" t="s">
        <v>56</v>
      </c>
      <c r="BD3" s="94"/>
      <c r="BE3" s="93" t="s">
        <v>118</v>
      </c>
      <c r="BF3" s="94"/>
    </row>
    <row r="4" spans="1:59" ht="17.25" customHeight="1" x14ac:dyDescent="0.15">
      <c r="A4" s="105"/>
      <c r="B4" s="106"/>
      <c r="C4" s="29" t="s">
        <v>57</v>
      </c>
      <c r="D4" s="81" t="s">
        <v>58</v>
      </c>
      <c r="E4" s="81" t="s">
        <v>57</v>
      </c>
      <c r="F4" s="81" t="s">
        <v>58</v>
      </c>
      <c r="G4" s="81" t="s">
        <v>57</v>
      </c>
      <c r="H4" s="81" t="s">
        <v>58</v>
      </c>
      <c r="I4" s="81" t="s">
        <v>57</v>
      </c>
      <c r="J4" s="81" t="s">
        <v>58</v>
      </c>
      <c r="K4" s="81" t="s">
        <v>57</v>
      </c>
      <c r="L4" s="81" t="s">
        <v>58</v>
      </c>
      <c r="M4" s="81" t="s">
        <v>57</v>
      </c>
      <c r="N4" s="81" t="s">
        <v>58</v>
      </c>
      <c r="O4" s="81" t="s">
        <v>57</v>
      </c>
      <c r="P4" s="81" t="s">
        <v>58</v>
      </c>
      <c r="Q4" s="81" t="s">
        <v>57</v>
      </c>
      <c r="R4" s="81" t="s">
        <v>58</v>
      </c>
      <c r="S4" s="81" t="s">
        <v>57</v>
      </c>
      <c r="T4" s="81" t="s">
        <v>58</v>
      </c>
      <c r="U4" s="81" t="s">
        <v>57</v>
      </c>
      <c r="V4" s="81" t="s">
        <v>58</v>
      </c>
      <c r="W4" s="81" t="s">
        <v>57</v>
      </c>
      <c r="X4" s="81" t="s">
        <v>58</v>
      </c>
      <c r="Y4" s="75" t="s">
        <v>57</v>
      </c>
      <c r="Z4" s="75" t="s">
        <v>58</v>
      </c>
      <c r="AA4" s="75" t="s">
        <v>57</v>
      </c>
      <c r="AB4" s="75" t="s">
        <v>58</v>
      </c>
      <c r="AC4" s="75" t="s">
        <v>57</v>
      </c>
      <c r="AD4" s="75" t="s">
        <v>58</v>
      </c>
      <c r="AE4" s="52" t="s">
        <v>57</v>
      </c>
      <c r="AF4" s="52" t="s">
        <v>58</v>
      </c>
      <c r="AG4" s="52" t="s">
        <v>57</v>
      </c>
      <c r="AH4" s="76" t="s">
        <v>58</v>
      </c>
      <c r="AI4" s="74" t="s">
        <v>57</v>
      </c>
      <c r="AJ4" s="75" t="s">
        <v>58</v>
      </c>
      <c r="AK4" s="75" t="s">
        <v>57</v>
      </c>
      <c r="AL4" s="76" t="s">
        <v>58</v>
      </c>
      <c r="AM4" s="74" t="s">
        <v>57</v>
      </c>
      <c r="AN4" s="75" t="s">
        <v>58</v>
      </c>
      <c r="AO4" s="75" t="s">
        <v>57</v>
      </c>
      <c r="AP4" s="75" t="s">
        <v>58</v>
      </c>
      <c r="AQ4" s="75" t="s">
        <v>57</v>
      </c>
      <c r="AR4" s="75" t="s">
        <v>58</v>
      </c>
      <c r="AS4" s="52" t="s">
        <v>57</v>
      </c>
      <c r="AT4" s="52" t="s">
        <v>58</v>
      </c>
      <c r="AU4" s="52" t="s">
        <v>57</v>
      </c>
      <c r="AV4" s="52" t="s">
        <v>58</v>
      </c>
      <c r="AW4" s="52" t="s">
        <v>57</v>
      </c>
      <c r="AX4" s="52" t="s">
        <v>58</v>
      </c>
      <c r="AY4" s="52" t="s">
        <v>57</v>
      </c>
      <c r="AZ4" s="52" t="s">
        <v>58</v>
      </c>
      <c r="BA4" s="52" t="s">
        <v>57</v>
      </c>
      <c r="BB4" s="52" t="s">
        <v>58</v>
      </c>
      <c r="BC4" s="52" t="s">
        <v>57</v>
      </c>
      <c r="BD4" s="52" t="s">
        <v>58</v>
      </c>
      <c r="BE4" s="52" t="s">
        <v>57</v>
      </c>
      <c r="BF4" s="73" t="s">
        <v>58</v>
      </c>
    </row>
    <row r="5" spans="1:59" x14ac:dyDescent="0.15">
      <c r="A5" s="97" t="s">
        <v>63</v>
      </c>
      <c r="B5" s="98"/>
      <c r="C5" s="2" t="s">
        <v>59</v>
      </c>
      <c r="D5" s="2" t="s">
        <v>60</v>
      </c>
      <c r="E5" s="2" t="s">
        <v>59</v>
      </c>
      <c r="F5" s="2" t="s">
        <v>60</v>
      </c>
      <c r="G5" s="2" t="s">
        <v>59</v>
      </c>
      <c r="H5" s="2" t="s">
        <v>60</v>
      </c>
      <c r="I5" s="2" t="s">
        <v>59</v>
      </c>
      <c r="J5" s="2" t="s">
        <v>60</v>
      </c>
      <c r="K5" s="2" t="s">
        <v>59</v>
      </c>
      <c r="L5" s="2" t="s">
        <v>60</v>
      </c>
      <c r="M5" s="2" t="s">
        <v>59</v>
      </c>
      <c r="N5" s="2" t="s">
        <v>60</v>
      </c>
      <c r="O5" s="2" t="s">
        <v>59</v>
      </c>
      <c r="P5" s="2" t="s">
        <v>60</v>
      </c>
      <c r="Q5" s="2" t="s">
        <v>59</v>
      </c>
      <c r="R5" s="2" t="s">
        <v>60</v>
      </c>
      <c r="S5" s="2" t="s">
        <v>59</v>
      </c>
      <c r="T5" s="2" t="s">
        <v>60</v>
      </c>
      <c r="U5" s="2" t="s">
        <v>59</v>
      </c>
      <c r="V5" s="2" t="s">
        <v>60</v>
      </c>
      <c r="W5" s="2" t="s">
        <v>59</v>
      </c>
      <c r="X5" s="2" t="s">
        <v>60</v>
      </c>
      <c r="Y5" s="53" t="s">
        <v>59</v>
      </c>
      <c r="Z5" s="53" t="s">
        <v>60</v>
      </c>
      <c r="AA5" s="53" t="s">
        <v>59</v>
      </c>
      <c r="AB5" s="53" t="s">
        <v>60</v>
      </c>
      <c r="AC5" s="53" t="s">
        <v>59</v>
      </c>
      <c r="AD5" s="53" t="s">
        <v>60</v>
      </c>
      <c r="AE5" s="53"/>
      <c r="AF5" s="53"/>
      <c r="AG5" s="53"/>
      <c r="AH5" s="53"/>
      <c r="AI5" s="53" t="s">
        <v>59</v>
      </c>
      <c r="AJ5" s="53" t="s">
        <v>60</v>
      </c>
      <c r="AK5" s="53" t="s">
        <v>59</v>
      </c>
      <c r="AL5" s="53" t="s">
        <v>60</v>
      </c>
      <c r="AM5" s="53" t="s">
        <v>59</v>
      </c>
      <c r="AN5" s="53" t="s">
        <v>60</v>
      </c>
      <c r="AO5" s="53" t="s">
        <v>59</v>
      </c>
      <c r="AP5" s="53" t="s">
        <v>60</v>
      </c>
      <c r="AQ5" s="53" t="s">
        <v>59</v>
      </c>
      <c r="AR5" s="53" t="s">
        <v>60</v>
      </c>
      <c r="AS5" s="53" t="s">
        <v>61</v>
      </c>
      <c r="AT5" s="53" t="s">
        <v>61</v>
      </c>
      <c r="AU5" s="53" t="s">
        <v>61</v>
      </c>
      <c r="AV5" s="53" t="s">
        <v>61</v>
      </c>
      <c r="AW5" s="53" t="s">
        <v>61</v>
      </c>
      <c r="AX5" s="53" t="s">
        <v>62</v>
      </c>
      <c r="AY5" s="53" t="s">
        <v>62</v>
      </c>
      <c r="AZ5" s="53" t="s">
        <v>62</v>
      </c>
      <c r="BA5" s="53" t="s">
        <v>62</v>
      </c>
      <c r="BB5" s="53" t="s">
        <v>62</v>
      </c>
      <c r="BC5" s="53" t="s">
        <v>62</v>
      </c>
      <c r="BD5" s="53" t="s">
        <v>62</v>
      </c>
      <c r="BE5" s="53" t="s">
        <v>62</v>
      </c>
      <c r="BF5" s="53" t="s">
        <v>62</v>
      </c>
    </row>
    <row r="6" spans="1:59" ht="18" customHeight="1" x14ac:dyDescent="0.15">
      <c r="A6" s="99"/>
      <c r="B6" s="100"/>
      <c r="C6" s="2">
        <f t="shared" ref="C6:V6" si="0">SUM(C8+C25)</f>
        <v>1240</v>
      </c>
      <c r="D6" s="2">
        <f t="shared" si="0"/>
        <v>8433870</v>
      </c>
      <c r="E6" s="2">
        <f t="shared" si="0"/>
        <v>1088</v>
      </c>
      <c r="F6" s="2">
        <f t="shared" si="0"/>
        <v>6796150</v>
      </c>
      <c r="G6" s="2">
        <f t="shared" si="0"/>
        <v>1146</v>
      </c>
      <c r="H6" s="2">
        <f t="shared" si="0"/>
        <v>8605940</v>
      </c>
      <c r="I6" s="2">
        <f t="shared" si="0"/>
        <v>1673</v>
      </c>
      <c r="J6" s="2">
        <f t="shared" si="0"/>
        <v>12948450</v>
      </c>
      <c r="K6" s="2">
        <f t="shared" si="0"/>
        <v>1618</v>
      </c>
      <c r="L6" s="2">
        <f t="shared" si="0"/>
        <v>12977600</v>
      </c>
      <c r="M6" s="2">
        <f t="shared" si="0"/>
        <v>1666</v>
      </c>
      <c r="N6" s="2">
        <f t="shared" si="0"/>
        <v>13869190</v>
      </c>
      <c r="O6" s="2">
        <f t="shared" si="0"/>
        <v>1739</v>
      </c>
      <c r="P6" s="2">
        <f t="shared" si="0"/>
        <v>13783250</v>
      </c>
      <c r="Q6" s="2">
        <f>SUM(Q8+Q25)</f>
        <v>1799</v>
      </c>
      <c r="R6" s="2">
        <f>SUM(R8+R25)</f>
        <v>17327510</v>
      </c>
      <c r="S6" s="2">
        <f>SUM(S8+S25)</f>
        <v>1574</v>
      </c>
      <c r="T6" s="2">
        <f>SUM(T8+T25)</f>
        <v>13465550</v>
      </c>
      <c r="U6" s="2">
        <f t="shared" si="0"/>
        <v>1071</v>
      </c>
      <c r="V6" s="2">
        <f t="shared" si="0"/>
        <v>9330884</v>
      </c>
      <c r="W6" s="2">
        <v>729</v>
      </c>
      <c r="X6" s="2">
        <v>6031270</v>
      </c>
      <c r="Y6" s="38">
        <v>517</v>
      </c>
      <c r="Z6" s="38">
        <v>3310740</v>
      </c>
      <c r="AA6" s="38">
        <v>554</v>
      </c>
      <c r="AB6" s="38">
        <v>3711330</v>
      </c>
      <c r="AC6" s="38">
        <v>489</v>
      </c>
      <c r="AD6" s="38">
        <v>3123230</v>
      </c>
      <c r="AE6" s="2">
        <v>522</v>
      </c>
      <c r="AF6" s="2">
        <v>6757979</v>
      </c>
      <c r="AG6" s="2">
        <v>-225</v>
      </c>
      <c r="AH6" s="2">
        <v>-3861960</v>
      </c>
      <c r="AI6" s="2">
        <v>-503</v>
      </c>
      <c r="AJ6" s="2">
        <v>-4134666</v>
      </c>
      <c r="AK6" s="2">
        <v>-178</v>
      </c>
      <c r="AL6" s="2">
        <v>-2226380</v>
      </c>
      <c r="AM6" s="55">
        <v>-15</v>
      </c>
      <c r="AN6" s="55">
        <v>-638130</v>
      </c>
      <c r="AO6" s="38">
        <v>37</v>
      </c>
      <c r="AP6" s="38">
        <v>400590</v>
      </c>
      <c r="AQ6" s="55">
        <v>-65</v>
      </c>
      <c r="AR6" s="55">
        <v>-588100</v>
      </c>
      <c r="AS6" s="2">
        <v>41</v>
      </c>
      <c r="AT6" s="2">
        <v>64</v>
      </c>
      <c r="AU6" s="2">
        <v>-12.507</v>
      </c>
      <c r="AV6" s="2">
        <v>-22.289000000000001</v>
      </c>
      <c r="AW6" s="2">
        <v>-31.957000000000001</v>
      </c>
      <c r="AX6" s="2">
        <v>-30.706</v>
      </c>
      <c r="AY6" s="2">
        <v>-19.626000000000001</v>
      </c>
      <c r="AZ6" s="2">
        <v>-26.962</v>
      </c>
      <c r="BA6" s="58">
        <v>-2.82</v>
      </c>
      <c r="BB6" s="58">
        <v>-16.16</v>
      </c>
      <c r="BC6" s="38">
        <v>7.157</v>
      </c>
      <c r="BD6" s="38">
        <v>12.1</v>
      </c>
      <c r="BE6" s="58">
        <v>-11.732999999999999</v>
      </c>
      <c r="BF6" s="58">
        <v>-15.847</v>
      </c>
    </row>
    <row r="7" spans="1:59" ht="18" customHeight="1" x14ac:dyDescent="0.15">
      <c r="A7" s="99"/>
      <c r="B7" s="100"/>
      <c r="Y7" s="38"/>
      <c r="Z7" s="38"/>
      <c r="AA7" s="38"/>
      <c r="AB7" s="38"/>
      <c r="AC7" s="38"/>
      <c r="AD7" s="38"/>
      <c r="AM7" s="55"/>
      <c r="AN7" s="55"/>
      <c r="BA7" s="57"/>
      <c r="BB7" s="57"/>
      <c r="BC7" s="57"/>
      <c r="BD7" s="57"/>
      <c r="BE7" s="57"/>
      <c r="BF7" s="57"/>
    </row>
    <row r="8" spans="1:59" ht="22.5" customHeight="1" x14ac:dyDescent="0.15">
      <c r="A8" s="95" t="s">
        <v>65</v>
      </c>
      <c r="B8" s="96"/>
      <c r="C8" s="2">
        <f t="shared" ref="C8:P8" si="1">SUM(C10:C23)</f>
        <v>1034</v>
      </c>
      <c r="D8" s="2">
        <f t="shared" si="1"/>
        <v>5819510</v>
      </c>
      <c r="E8" s="2">
        <f t="shared" si="1"/>
        <v>882</v>
      </c>
      <c r="F8" s="2">
        <f t="shared" si="1"/>
        <v>4113830</v>
      </c>
      <c r="G8" s="2">
        <f t="shared" si="1"/>
        <v>930</v>
      </c>
      <c r="H8" s="2">
        <f t="shared" si="1"/>
        <v>5115420</v>
      </c>
      <c r="I8" s="2">
        <f t="shared" si="1"/>
        <v>1499</v>
      </c>
      <c r="J8" s="2">
        <f t="shared" si="1"/>
        <v>10709570</v>
      </c>
      <c r="K8" s="2">
        <f t="shared" si="1"/>
        <v>1377</v>
      </c>
      <c r="L8" s="2">
        <f t="shared" si="1"/>
        <v>9871350</v>
      </c>
      <c r="M8" s="2">
        <f t="shared" si="1"/>
        <v>1329</v>
      </c>
      <c r="N8" s="2">
        <f t="shared" si="1"/>
        <v>8539410</v>
      </c>
      <c r="O8" s="2">
        <f t="shared" si="1"/>
        <v>1357</v>
      </c>
      <c r="P8" s="2">
        <f t="shared" si="1"/>
        <v>8537740</v>
      </c>
      <c r="Q8" s="2">
        <f t="shared" ref="Q8:V8" si="2">SUM(Q10:Q23)</f>
        <v>1515</v>
      </c>
      <c r="R8" s="2">
        <f t="shared" si="2"/>
        <v>12720270</v>
      </c>
      <c r="S8" s="2">
        <f t="shared" si="2"/>
        <v>1152</v>
      </c>
      <c r="T8" s="2">
        <f t="shared" si="2"/>
        <v>7539080</v>
      </c>
      <c r="U8" s="2">
        <f t="shared" si="2"/>
        <v>707</v>
      </c>
      <c r="V8" s="2">
        <f t="shared" si="2"/>
        <v>4544924</v>
      </c>
      <c r="W8" s="2">
        <v>560</v>
      </c>
      <c r="X8" s="2">
        <v>3793920</v>
      </c>
      <c r="Y8" s="38">
        <v>426</v>
      </c>
      <c r="Z8" s="38">
        <v>2758500</v>
      </c>
      <c r="AA8" s="38">
        <v>416</v>
      </c>
      <c r="AB8" s="38">
        <v>2847190</v>
      </c>
      <c r="AC8" s="38">
        <v>342</v>
      </c>
      <c r="AD8" s="38">
        <v>2039980</v>
      </c>
      <c r="AE8" s="2">
        <v>517</v>
      </c>
      <c r="AF8" s="2">
        <v>5898229</v>
      </c>
      <c r="AG8" s="2">
        <v>-363</v>
      </c>
      <c r="AH8" s="2">
        <v>-5181190</v>
      </c>
      <c r="AI8" s="2">
        <v>-445</v>
      </c>
      <c r="AJ8" s="2">
        <v>-2994156</v>
      </c>
      <c r="AK8" s="2">
        <v>-132</v>
      </c>
      <c r="AL8" s="2">
        <v>-1078240</v>
      </c>
      <c r="AM8" s="38">
        <v>38</v>
      </c>
      <c r="AN8" s="38">
        <v>179060</v>
      </c>
      <c r="AO8" s="58">
        <v>-10</v>
      </c>
      <c r="AP8" s="38">
        <v>88690</v>
      </c>
      <c r="AQ8" s="55">
        <v>-74</v>
      </c>
      <c r="AR8" s="55">
        <v>-807210</v>
      </c>
      <c r="AS8" s="2">
        <v>52</v>
      </c>
      <c r="AT8" s="2">
        <v>87</v>
      </c>
      <c r="AU8" s="2">
        <v>-23.961000000000002</v>
      </c>
      <c r="AV8" s="2">
        <v>-40.731999999999999</v>
      </c>
      <c r="AW8" s="2">
        <v>-38.628999999999998</v>
      </c>
      <c r="AX8" s="2">
        <v>-39.716000000000001</v>
      </c>
      <c r="AY8" s="2">
        <v>-19.076000000000001</v>
      </c>
      <c r="AZ8" s="2">
        <v>-22.131</v>
      </c>
      <c r="BA8" s="38">
        <v>9.7939999999999987</v>
      </c>
      <c r="BB8" s="60">
        <v>6.9420000000000002</v>
      </c>
      <c r="BC8" s="58">
        <v>-2.3479999999999999</v>
      </c>
      <c r="BD8" s="59">
        <v>3.2159999999999997</v>
      </c>
      <c r="BE8" s="58">
        <v>-17.789000000000001</v>
      </c>
      <c r="BF8" s="58">
        <v>-28.352</v>
      </c>
    </row>
    <row r="9" spans="1:59" ht="13.5" customHeight="1" x14ac:dyDescent="0.15">
      <c r="A9" s="81"/>
      <c r="B9" s="49" t="s">
        <v>64</v>
      </c>
      <c r="Y9" s="38"/>
      <c r="Z9" s="38"/>
      <c r="AA9" s="38"/>
      <c r="AB9" s="38"/>
      <c r="AC9" s="38"/>
      <c r="AD9" s="38"/>
      <c r="AM9" s="55"/>
      <c r="AN9" s="55"/>
      <c r="BA9" s="57"/>
      <c r="BB9" s="57"/>
      <c r="BC9" s="57"/>
      <c r="BD9" s="57"/>
      <c r="BE9" s="57"/>
      <c r="BF9" s="57"/>
    </row>
    <row r="10" spans="1:59" ht="21.75" customHeight="1" x14ac:dyDescent="0.15">
      <c r="A10" s="82"/>
      <c r="B10" s="77" t="s">
        <v>66</v>
      </c>
      <c r="C10" s="2">
        <v>50</v>
      </c>
      <c r="D10" s="2">
        <v>430200</v>
      </c>
      <c r="E10" s="2">
        <v>35</v>
      </c>
      <c r="F10" s="2">
        <v>370200</v>
      </c>
      <c r="G10" s="2">
        <v>55</v>
      </c>
      <c r="H10" s="2">
        <v>595700</v>
      </c>
      <c r="I10" s="2">
        <v>37</v>
      </c>
      <c r="J10" s="2">
        <v>380500</v>
      </c>
      <c r="K10" s="2">
        <v>67</v>
      </c>
      <c r="L10" s="2">
        <v>705500</v>
      </c>
      <c r="M10" s="2">
        <v>81</v>
      </c>
      <c r="N10" s="2">
        <v>896680</v>
      </c>
      <c r="O10" s="2">
        <v>98</v>
      </c>
      <c r="P10" s="2">
        <v>1132100</v>
      </c>
      <c r="Q10" s="2">
        <v>35</v>
      </c>
      <c r="R10" s="2">
        <v>372000</v>
      </c>
      <c r="S10" s="2">
        <v>18</v>
      </c>
      <c r="T10" s="2">
        <v>160700</v>
      </c>
      <c r="U10" s="2">
        <v>17</v>
      </c>
      <c r="V10" s="2">
        <v>147500</v>
      </c>
      <c r="W10" s="2">
        <v>27</v>
      </c>
      <c r="X10" s="2">
        <v>288800</v>
      </c>
      <c r="Y10" s="38">
        <v>16</v>
      </c>
      <c r="Z10" s="38">
        <v>138100</v>
      </c>
      <c r="AA10" s="38">
        <v>7</v>
      </c>
      <c r="AB10" s="38">
        <v>58000</v>
      </c>
      <c r="AC10" s="38">
        <v>11</v>
      </c>
      <c r="AD10" s="38">
        <v>82200</v>
      </c>
      <c r="AE10" s="2">
        <v>-28</v>
      </c>
      <c r="AF10" s="2">
        <v>-325900</v>
      </c>
      <c r="AG10" s="2">
        <v>-17</v>
      </c>
      <c r="AH10" s="2">
        <v>-211300</v>
      </c>
      <c r="AI10" s="2">
        <v>-1</v>
      </c>
      <c r="AJ10" s="2">
        <v>-13200</v>
      </c>
      <c r="AK10" s="2">
        <v>5</v>
      </c>
      <c r="AL10" s="2">
        <v>66450</v>
      </c>
      <c r="AM10" s="55">
        <v>-7</v>
      </c>
      <c r="AN10" s="55">
        <v>-58300</v>
      </c>
      <c r="AO10" s="55">
        <v>-9</v>
      </c>
      <c r="AP10" s="55">
        <v>-80100</v>
      </c>
      <c r="AQ10" s="38">
        <v>4</v>
      </c>
      <c r="AR10" s="38">
        <v>24200</v>
      </c>
      <c r="AS10" s="2">
        <v>-44</v>
      </c>
      <c r="AT10" s="2">
        <v>-47</v>
      </c>
      <c r="AU10" s="2">
        <v>-48.571999999999996</v>
      </c>
      <c r="AV10" s="2">
        <v>-56.802</v>
      </c>
      <c r="AW10" s="2">
        <v>-5.556</v>
      </c>
      <c r="AX10" s="2">
        <v>-8.2149999999999999</v>
      </c>
      <c r="AY10" s="2">
        <v>22.728000000000002</v>
      </c>
      <c r="AZ10" s="2">
        <v>29.886000000000003</v>
      </c>
      <c r="BA10" s="58">
        <v>-30.435000000000002</v>
      </c>
      <c r="BB10" s="58">
        <v>-29.685000000000002</v>
      </c>
      <c r="BC10" s="58">
        <v>-56.25</v>
      </c>
      <c r="BD10" s="58">
        <v>-58.001999999999995</v>
      </c>
      <c r="BE10" s="38">
        <v>57.143000000000001</v>
      </c>
      <c r="BF10" s="38">
        <v>41.724999999999994</v>
      </c>
    </row>
    <row r="11" spans="1:59" ht="21.75" customHeight="1" x14ac:dyDescent="0.15">
      <c r="A11" s="82"/>
      <c r="B11" s="77" t="s">
        <v>67</v>
      </c>
      <c r="C11" s="2">
        <v>758</v>
      </c>
      <c r="D11" s="2">
        <v>2528390</v>
      </c>
      <c r="E11" s="2">
        <v>710</v>
      </c>
      <c r="F11" s="2">
        <v>2314190</v>
      </c>
      <c r="G11" s="2">
        <v>689</v>
      </c>
      <c r="H11" s="2">
        <v>2139060</v>
      </c>
      <c r="I11" s="2">
        <v>586</v>
      </c>
      <c r="J11" s="2">
        <v>1679560</v>
      </c>
      <c r="K11" s="2">
        <v>519</v>
      </c>
      <c r="L11" s="2">
        <v>1693570</v>
      </c>
      <c r="M11" s="2">
        <v>624</v>
      </c>
      <c r="N11" s="2">
        <v>1954660</v>
      </c>
      <c r="O11" s="2">
        <v>605</v>
      </c>
      <c r="P11" s="2">
        <v>1836290</v>
      </c>
      <c r="Q11" s="2">
        <v>308</v>
      </c>
      <c r="R11" s="2">
        <v>898890</v>
      </c>
      <c r="S11" s="2">
        <v>254</v>
      </c>
      <c r="T11" s="2">
        <v>731730</v>
      </c>
      <c r="U11" s="2">
        <v>197</v>
      </c>
      <c r="V11" s="2">
        <v>585610</v>
      </c>
      <c r="W11" s="2">
        <v>182</v>
      </c>
      <c r="X11" s="2">
        <v>621710</v>
      </c>
      <c r="Y11" s="38">
        <v>164</v>
      </c>
      <c r="Z11" s="38">
        <v>503970</v>
      </c>
      <c r="AA11" s="38">
        <v>187</v>
      </c>
      <c r="AB11" s="38">
        <v>625400</v>
      </c>
      <c r="AC11" s="38">
        <v>160</v>
      </c>
      <c r="AD11" s="38">
        <v>479530</v>
      </c>
      <c r="AE11" s="2">
        <v>-121</v>
      </c>
      <c r="AF11" s="2">
        <v>-416670</v>
      </c>
      <c r="AG11" s="2">
        <v>-54</v>
      </c>
      <c r="AH11" s="2">
        <v>-167160</v>
      </c>
      <c r="AI11" s="2">
        <v>-57</v>
      </c>
      <c r="AJ11" s="2">
        <v>-146120</v>
      </c>
      <c r="AK11" s="2">
        <v>35</v>
      </c>
      <c r="AL11" s="2">
        <v>153810</v>
      </c>
      <c r="AM11" s="38">
        <v>27</v>
      </c>
      <c r="AN11" s="38">
        <v>63280</v>
      </c>
      <c r="AO11" s="60">
        <v>23</v>
      </c>
      <c r="AP11" s="38">
        <v>121430</v>
      </c>
      <c r="AQ11" s="55">
        <v>-27</v>
      </c>
      <c r="AR11" s="55">
        <v>-145870</v>
      </c>
      <c r="AS11" s="2">
        <v>-28</v>
      </c>
      <c r="AT11" s="2">
        <v>-32</v>
      </c>
      <c r="AU11" s="2">
        <v>-17.533000000000001</v>
      </c>
      <c r="AV11" s="2">
        <v>-18.597000000000001</v>
      </c>
      <c r="AW11" s="2">
        <v>-22.441000000000003</v>
      </c>
      <c r="AX11" s="2">
        <v>-19.970000000000002</v>
      </c>
      <c r="AY11" s="2">
        <v>23.810000000000002</v>
      </c>
      <c r="AZ11" s="2">
        <v>32.872999999999998</v>
      </c>
      <c r="BA11" s="60">
        <v>19.709</v>
      </c>
      <c r="BB11" s="60">
        <v>14.36</v>
      </c>
      <c r="BC11" s="59">
        <v>14.024999999999999</v>
      </c>
      <c r="BD11" s="59">
        <v>24.095000000000002</v>
      </c>
      <c r="BE11" s="58">
        <v>-14.439</v>
      </c>
      <c r="BF11" s="58">
        <v>-23.325000000000003</v>
      </c>
      <c r="BG11" s="58"/>
    </row>
    <row r="12" spans="1:59" ht="21.75" customHeight="1" x14ac:dyDescent="0.15">
      <c r="A12" s="82"/>
      <c r="B12" s="77" t="s">
        <v>68</v>
      </c>
      <c r="C12" s="2">
        <v>87</v>
      </c>
      <c r="D12" s="2">
        <v>387990</v>
      </c>
      <c r="E12" s="2">
        <v>60</v>
      </c>
      <c r="F12" s="2">
        <v>286500</v>
      </c>
      <c r="G12" s="2">
        <v>67</v>
      </c>
      <c r="H12" s="2">
        <v>297400</v>
      </c>
      <c r="I12" s="2">
        <v>447</v>
      </c>
      <c r="J12" s="2">
        <v>1875220</v>
      </c>
      <c r="K12" s="2">
        <v>430</v>
      </c>
      <c r="L12" s="2">
        <v>1919930</v>
      </c>
      <c r="M12" s="2">
        <v>253</v>
      </c>
      <c r="N12" s="2">
        <v>1185350</v>
      </c>
      <c r="O12" s="2">
        <v>265</v>
      </c>
      <c r="P12" s="2">
        <v>1163970</v>
      </c>
      <c r="Q12" s="2">
        <v>190</v>
      </c>
      <c r="R12" s="2">
        <v>778220</v>
      </c>
      <c r="S12" s="2">
        <v>124</v>
      </c>
      <c r="T12" s="2">
        <v>475200</v>
      </c>
      <c r="U12" s="2">
        <v>61</v>
      </c>
      <c r="V12" s="2">
        <v>222760</v>
      </c>
      <c r="W12" s="2">
        <v>31</v>
      </c>
      <c r="X12" s="2">
        <v>117000</v>
      </c>
      <c r="Y12" s="38">
        <v>48</v>
      </c>
      <c r="Z12" s="38">
        <v>171500</v>
      </c>
      <c r="AA12" s="38">
        <v>28</v>
      </c>
      <c r="AB12" s="38">
        <v>104200</v>
      </c>
      <c r="AC12" s="38">
        <v>36</v>
      </c>
      <c r="AD12" s="38">
        <v>130800</v>
      </c>
      <c r="AE12" s="2">
        <v>76</v>
      </c>
      <c r="AF12" s="2">
        <v>318270</v>
      </c>
      <c r="AG12" s="2">
        <v>-66</v>
      </c>
      <c r="AH12" s="2">
        <v>-303020</v>
      </c>
      <c r="AI12" s="2">
        <v>-63</v>
      </c>
      <c r="AJ12" s="2">
        <v>-252440</v>
      </c>
      <c r="AK12" s="2">
        <v>-20</v>
      </c>
      <c r="AL12" s="2">
        <v>-121900</v>
      </c>
      <c r="AM12" s="38">
        <v>5</v>
      </c>
      <c r="AN12" s="38">
        <v>8500</v>
      </c>
      <c r="AO12" s="58">
        <v>-20</v>
      </c>
      <c r="AP12" s="55">
        <v>-67300</v>
      </c>
      <c r="AQ12" s="38">
        <v>8</v>
      </c>
      <c r="AR12" s="38">
        <v>26600</v>
      </c>
      <c r="AS12" s="2">
        <v>67</v>
      </c>
      <c r="AT12" s="2">
        <v>69</v>
      </c>
      <c r="AU12" s="2">
        <v>-34.736999999999995</v>
      </c>
      <c r="AV12" s="2">
        <v>-38.937999999999995</v>
      </c>
      <c r="AW12" s="2">
        <v>-50.806999999999995</v>
      </c>
      <c r="AX12" s="2">
        <v>-53.122999999999998</v>
      </c>
      <c r="AY12" s="2">
        <v>-39.216000000000001</v>
      </c>
      <c r="AZ12" s="2">
        <v>-51.025999999999996</v>
      </c>
      <c r="BA12" s="59">
        <v>11.628</v>
      </c>
      <c r="BB12" s="59">
        <v>5.2150000000000007</v>
      </c>
      <c r="BC12" s="58">
        <v>-41.666999999999994</v>
      </c>
      <c r="BD12" s="58">
        <v>-39.241999999999997</v>
      </c>
      <c r="BE12" s="38">
        <v>28.572000000000003</v>
      </c>
      <c r="BF12" s="38">
        <v>25.528000000000002</v>
      </c>
    </row>
    <row r="13" spans="1:59" ht="21.75" customHeight="1" x14ac:dyDescent="0.15">
      <c r="A13" s="82"/>
      <c r="B13" s="77" t="s">
        <v>69</v>
      </c>
      <c r="C13" s="2">
        <v>9</v>
      </c>
      <c r="D13" s="2">
        <v>118880</v>
      </c>
      <c r="E13" s="2">
        <v>5</v>
      </c>
      <c r="F13" s="2">
        <v>37970</v>
      </c>
      <c r="G13" s="2">
        <v>10</v>
      </c>
      <c r="H13" s="2">
        <v>92300</v>
      </c>
      <c r="I13" s="2">
        <v>6</v>
      </c>
      <c r="J13" s="2">
        <v>41290</v>
      </c>
      <c r="K13" s="2">
        <v>10</v>
      </c>
      <c r="L13" s="2">
        <v>110100</v>
      </c>
      <c r="M13" s="2">
        <v>6</v>
      </c>
      <c r="N13" s="2">
        <v>66500</v>
      </c>
      <c r="O13" s="2">
        <v>11</v>
      </c>
      <c r="P13" s="2">
        <v>117700</v>
      </c>
      <c r="Q13" s="2">
        <v>8</v>
      </c>
      <c r="R13" s="2">
        <v>76570</v>
      </c>
      <c r="S13" s="2">
        <v>2</v>
      </c>
      <c r="T13" s="2">
        <v>22000</v>
      </c>
      <c r="U13" s="2">
        <v>2</v>
      </c>
      <c r="V13" s="2">
        <v>16300</v>
      </c>
      <c r="W13" s="2">
        <v>6</v>
      </c>
      <c r="X13" s="2">
        <v>49590</v>
      </c>
      <c r="Y13" s="38">
        <v>4</v>
      </c>
      <c r="Z13" s="38">
        <v>27020</v>
      </c>
      <c r="AA13" s="38">
        <v>6</v>
      </c>
      <c r="AB13" s="38">
        <v>28490</v>
      </c>
      <c r="AC13" s="38">
        <v>3</v>
      </c>
      <c r="AD13" s="38">
        <v>12590</v>
      </c>
      <c r="AE13" s="2">
        <v>3</v>
      </c>
      <c r="AF13" s="2">
        <v>-16430</v>
      </c>
      <c r="AG13" s="2">
        <v>-6</v>
      </c>
      <c r="AH13" s="2">
        <v>-54570</v>
      </c>
      <c r="AI13" s="2">
        <v>0</v>
      </c>
      <c r="AJ13" s="2">
        <v>-5700</v>
      </c>
      <c r="AK13" s="2">
        <v>0</v>
      </c>
      <c r="AL13" s="2">
        <v>21010</v>
      </c>
      <c r="AM13" s="54">
        <v>0</v>
      </c>
      <c r="AN13" s="55">
        <v>-4830</v>
      </c>
      <c r="AO13" s="54">
        <v>2</v>
      </c>
      <c r="AP13" s="38">
        <v>1470</v>
      </c>
      <c r="AQ13" s="55">
        <v>-3</v>
      </c>
      <c r="AR13" s="55">
        <v>-15900</v>
      </c>
      <c r="AS13" s="2">
        <v>60</v>
      </c>
      <c r="AT13" s="2">
        <v>-18</v>
      </c>
      <c r="AU13" s="2">
        <v>-75</v>
      </c>
      <c r="AV13" s="2">
        <v>-71.269000000000005</v>
      </c>
      <c r="AW13" s="2">
        <v>0</v>
      </c>
      <c r="AX13" s="2">
        <v>-25.91</v>
      </c>
      <c r="AY13" s="2">
        <v>0</v>
      </c>
      <c r="AZ13" s="2">
        <v>73.513000000000005</v>
      </c>
      <c r="BA13" s="54">
        <v>0</v>
      </c>
      <c r="BB13" s="58">
        <v>-15.164999999999999</v>
      </c>
      <c r="BC13" s="54">
        <v>50</v>
      </c>
      <c r="BD13" s="38">
        <v>5.4410000000000007</v>
      </c>
      <c r="BE13" s="58">
        <v>-50</v>
      </c>
      <c r="BF13" s="58">
        <v>-55.809999999999995</v>
      </c>
    </row>
    <row r="14" spans="1:59" ht="21.75" customHeight="1" x14ac:dyDescent="0.15">
      <c r="A14" s="82"/>
      <c r="B14" s="77" t="s">
        <v>70</v>
      </c>
      <c r="C14" s="2">
        <v>2</v>
      </c>
      <c r="D14" s="2">
        <v>24000</v>
      </c>
      <c r="E14" s="2">
        <v>6</v>
      </c>
      <c r="F14" s="2">
        <v>43410</v>
      </c>
      <c r="G14" s="2">
        <v>2</v>
      </c>
      <c r="H14" s="2">
        <v>23400</v>
      </c>
      <c r="I14" s="2">
        <v>2</v>
      </c>
      <c r="J14" s="2">
        <v>20000</v>
      </c>
      <c r="K14" s="2">
        <v>1</v>
      </c>
      <c r="L14" s="2">
        <v>10000</v>
      </c>
      <c r="M14" s="2">
        <v>2</v>
      </c>
      <c r="N14" s="2">
        <v>20000</v>
      </c>
      <c r="O14" s="2">
        <v>2</v>
      </c>
      <c r="P14" s="2">
        <v>12300</v>
      </c>
      <c r="Q14" s="2">
        <v>3</v>
      </c>
      <c r="R14" s="2">
        <v>12490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-21250</v>
      </c>
      <c r="AG14" s="54">
        <v>-3</v>
      </c>
      <c r="AH14" s="54">
        <v>-12490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-63</v>
      </c>
      <c r="AU14" s="54" t="s">
        <v>71</v>
      </c>
      <c r="AV14" s="54" t="s">
        <v>71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</row>
    <row r="15" spans="1:59" ht="21.75" customHeight="1" x14ac:dyDescent="0.15">
      <c r="A15" s="82"/>
      <c r="B15" s="77" t="s">
        <v>72</v>
      </c>
      <c r="C15" s="2">
        <v>1</v>
      </c>
      <c r="D15" s="2">
        <v>30000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</row>
    <row r="16" spans="1:59" ht="21.75" customHeight="1" x14ac:dyDescent="0.15">
      <c r="A16" s="82"/>
      <c r="B16" s="77" t="s">
        <v>73</v>
      </c>
      <c r="C16" s="2">
        <v>0</v>
      </c>
      <c r="D16" s="2">
        <v>0</v>
      </c>
      <c r="E16" s="2">
        <v>1</v>
      </c>
      <c r="F16" s="2">
        <v>3000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</row>
    <row r="17" spans="1:61" ht="21.75" customHeight="1" x14ac:dyDescent="0.15">
      <c r="A17" s="82"/>
      <c r="B17" s="77" t="s">
        <v>74</v>
      </c>
      <c r="C17" s="2">
        <v>1</v>
      </c>
      <c r="D17" s="2">
        <v>7000</v>
      </c>
      <c r="E17" s="2">
        <v>4</v>
      </c>
      <c r="F17" s="2">
        <v>23700</v>
      </c>
      <c r="G17" s="2">
        <v>5</v>
      </c>
      <c r="H17" s="2">
        <v>16100</v>
      </c>
      <c r="I17" s="2">
        <v>0</v>
      </c>
      <c r="J17" s="2">
        <v>0</v>
      </c>
      <c r="K17" s="2">
        <v>1</v>
      </c>
      <c r="L17" s="2">
        <v>700</v>
      </c>
      <c r="M17" s="2">
        <v>0</v>
      </c>
      <c r="N17" s="2">
        <v>0</v>
      </c>
      <c r="O17" s="2">
        <v>0</v>
      </c>
      <c r="P17" s="2">
        <v>0</v>
      </c>
      <c r="Q17" s="2">
        <v>5</v>
      </c>
      <c r="R17" s="2">
        <v>21900</v>
      </c>
      <c r="S17" s="2">
        <v>0</v>
      </c>
      <c r="T17" s="2">
        <v>0</v>
      </c>
      <c r="U17" s="2">
        <v>1</v>
      </c>
      <c r="V17" s="2">
        <v>5000</v>
      </c>
      <c r="W17" s="2">
        <v>0</v>
      </c>
      <c r="X17" s="2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2</v>
      </c>
      <c r="AF17" s="54">
        <v>9600</v>
      </c>
      <c r="AG17" s="54">
        <v>-5</v>
      </c>
      <c r="AH17" s="54">
        <v>-21900</v>
      </c>
      <c r="AI17" s="54">
        <v>1</v>
      </c>
      <c r="AJ17" s="54">
        <v>5000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66.7</v>
      </c>
      <c r="AT17" s="54">
        <v>78</v>
      </c>
      <c r="AU17" s="54">
        <v>-100</v>
      </c>
      <c r="AV17" s="54">
        <v>-100</v>
      </c>
      <c r="AW17" s="54" t="s">
        <v>75</v>
      </c>
      <c r="AX17" s="54" t="s">
        <v>75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</row>
    <row r="18" spans="1:61" ht="21.75" customHeight="1" x14ac:dyDescent="0.15">
      <c r="A18" s="82"/>
      <c r="B18" s="77" t="s">
        <v>76</v>
      </c>
      <c r="C18" s="2">
        <v>96</v>
      </c>
      <c r="D18" s="2">
        <v>1304750</v>
      </c>
      <c r="E18" s="2">
        <v>45</v>
      </c>
      <c r="F18" s="2">
        <v>653360</v>
      </c>
      <c r="G18" s="2">
        <v>66</v>
      </c>
      <c r="H18" s="2">
        <v>904700</v>
      </c>
      <c r="I18" s="2">
        <v>401</v>
      </c>
      <c r="J18" s="2">
        <v>6262400</v>
      </c>
      <c r="K18" s="2">
        <v>335</v>
      </c>
      <c r="L18" s="2">
        <v>5076300</v>
      </c>
      <c r="M18" s="2">
        <v>360</v>
      </c>
      <c r="N18" s="2">
        <v>4289320</v>
      </c>
      <c r="O18" s="2">
        <v>376</v>
      </c>
      <c r="P18" s="2">
        <v>4275380</v>
      </c>
      <c r="Q18" s="2">
        <v>958</v>
      </c>
      <c r="R18" s="2">
        <v>10498900</v>
      </c>
      <c r="S18" s="2">
        <v>751</v>
      </c>
      <c r="T18" s="2">
        <v>6128750</v>
      </c>
      <c r="U18" s="2">
        <v>429</v>
      </c>
      <c r="V18" s="2">
        <v>3567754</v>
      </c>
      <c r="W18" s="2">
        <v>313</v>
      </c>
      <c r="X18" s="2">
        <v>2604820</v>
      </c>
      <c r="Y18" s="38">
        <v>193</v>
      </c>
      <c r="Z18" s="38">
        <v>1912910</v>
      </c>
      <c r="AA18" s="38">
        <v>188</v>
      </c>
      <c r="AB18" s="38">
        <v>2031100</v>
      </c>
      <c r="AC18" s="38">
        <v>132</v>
      </c>
      <c r="AD18" s="38">
        <v>1334860</v>
      </c>
      <c r="AE18" s="2">
        <v>588</v>
      </c>
      <c r="AF18" s="2">
        <v>6394039</v>
      </c>
      <c r="AG18" s="2">
        <v>-207</v>
      </c>
      <c r="AH18" s="2">
        <v>-4370150</v>
      </c>
      <c r="AI18" s="2">
        <v>-322</v>
      </c>
      <c r="AJ18" s="2">
        <v>-2560996</v>
      </c>
      <c r="AK18" s="2">
        <v>-153</v>
      </c>
      <c r="AL18" s="2">
        <v>-1309610</v>
      </c>
      <c r="AM18" s="38">
        <v>12</v>
      </c>
      <c r="AN18" s="38">
        <v>165410</v>
      </c>
      <c r="AO18" s="55">
        <v>-5</v>
      </c>
      <c r="AP18" s="38">
        <v>118190</v>
      </c>
      <c r="AQ18" s="55">
        <v>-56</v>
      </c>
      <c r="AR18" s="55">
        <v>-696240</v>
      </c>
      <c r="AS18" s="2">
        <v>159</v>
      </c>
      <c r="AT18" s="2">
        <v>156</v>
      </c>
      <c r="AU18" s="2">
        <v>-21.608000000000001</v>
      </c>
      <c r="AV18" s="2">
        <v>-41.625</v>
      </c>
      <c r="AW18" s="2">
        <v>-42.876999999999995</v>
      </c>
      <c r="AX18" s="2">
        <v>-41.786999999999999</v>
      </c>
      <c r="AY18" s="2">
        <v>-32.832999999999998</v>
      </c>
      <c r="AZ18" s="2">
        <v>-33.455999999999996</v>
      </c>
      <c r="BA18" s="60">
        <v>6.63</v>
      </c>
      <c r="BB18" s="60">
        <v>9.4659999999999993</v>
      </c>
      <c r="BC18" s="55">
        <v>-2.5909999999999997</v>
      </c>
      <c r="BD18" s="59">
        <v>6.1790000000000003</v>
      </c>
      <c r="BE18" s="58">
        <v>-29.788</v>
      </c>
      <c r="BF18" s="109">
        <v>-34.278999999999996</v>
      </c>
      <c r="BH18" s="58"/>
      <c r="BI18" s="58"/>
    </row>
    <row r="19" spans="1:61" ht="21.75" customHeight="1" x14ac:dyDescent="0.15">
      <c r="A19" s="82"/>
      <c r="B19" s="77" t="s">
        <v>77</v>
      </c>
      <c r="C19" s="2">
        <v>8</v>
      </c>
      <c r="D19" s="2">
        <v>184000</v>
      </c>
      <c r="E19" s="2">
        <v>9</v>
      </c>
      <c r="F19" s="2">
        <v>210500</v>
      </c>
      <c r="G19" s="2">
        <v>16</v>
      </c>
      <c r="H19" s="2">
        <v>349900</v>
      </c>
      <c r="I19" s="2">
        <v>9</v>
      </c>
      <c r="J19" s="2">
        <v>186000</v>
      </c>
      <c r="K19" s="2">
        <v>8</v>
      </c>
      <c r="L19" s="2">
        <v>202500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</row>
    <row r="20" spans="1:61" ht="21.75" hidden="1" customHeight="1" x14ac:dyDescent="0.15">
      <c r="A20" s="82"/>
      <c r="B20" s="77" t="s">
        <v>78</v>
      </c>
      <c r="C20" s="2" t="s">
        <v>79</v>
      </c>
      <c r="D20" s="2" t="s">
        <v>79</v>
      </c>
      <c r="E20" s="2" t="s">
        <v>79</v>
      </c>
      <c r="F20" s="2" t="s">
        <v>79</v>
      </c>
      <c r="G20" s="2">
        <v>2</v>
      </c>
      <c r="H20" s="2">
        <v>20000</v>
      </c>
      <c r="I20" s="2">
        <v>5</v>
      </c>
      <c r="J20" s="2">
        <v>39000</v>
      </c>
      <c r="K20" s="2">
        <v>3</v>
      </c>
      <c r="L20" s="2">
        <v>22750</v>
      </c>
      <c r="M20" s="2">
        <v>2</v>
      </c>
      <c r="N20" s="2">
        <v>6900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Y20" s="54"/>
      <c r="Z20" s="54"/>
      <c r="AC20" s="54"/>
      <c r="AD20" s="54"/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57">
        <v>0</v>
      </c>
      <c r="BB20" s="57">
        <v>0</v>
      </c>
      <c r="BC20" s="57">
        <v>0</v>
      </c>
      <c r="BD20" s="57">
        <v>0</v>
      </c>
      <c r="BE20" s="57">
        <v>0</v>
      </c>
      <c r="BF20" s="57">
        <v>0</v>
      </c>
    </row>
    <row r="21" spans="1:61" ht="21.75" hidden="1" customHeight="1" x14ac:dyDescent="0.15">
      <c r="A21" s="82"/>
      <c r="B21" s="77" t="s">
        <v>80</v>
      </c>
      <c r="C21" s="2">
        <v>22</v>
      </c>
      <c r="D21" s="2">
        <v>804300</v>
      </c>
      <c r="E21" s="2">
        <v>7</v>
      </c>
      <c r="F21" s="2">
        <v>171000</v>
      </c>
      <c r="G21" s="2">
        <v>15</v>
      </c>
      <c r="H21" s="2">
        <v>376860</v>
      </c>
      <c r="I21" s="2">
        <v>6</v>
      </c>
      <c r="J21" s="2">
        <v>225600</v>
      </c>
      <c r="K21" s="2">
        <v>2</v>
      </c>
      <c r="L21" s="2">
        <v>115000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Y21" s="54"/>
      <c r="Z21" s="54"/>
      <c r="AC21" s="54"/>
      <c r="AD21" s="54"/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57">
        <v>0</v>
      </c>
      <c r="BB21" s="57">
        <v>0</v>
      </c>
      <c r="BC21" s="57">
        <v>0</v>
      </c>
      <c r="BD21" s="57">
        <v>0</v>
      </c>
      <c r="BE21" s="57">
        <v>0</v>
      </c>
      <c r="BF21" s="57">
        <v>0</v>
      </c>
    </row>
    <row r="22" spans="1:61" ht="21.75" customHeight="1" x14ac:dyDescent="0.15">
      <c r="A22" s="82"/>
      <c r="B22" s="77" t="s">
        <v>81</v>
      </c>
      <c r="Q22" s="2">
        <v>8</v>
      </c>
      <c r="R22" s="2">
        <v>61300</v>
      </c>
      <c r="S22" s="2">
        <v>3</v>
      </c>
      <c r="T22" s="2">
        <v>20700</v>
      </c>
      <c r="U22" s="2">
        <v>0</v>
      </c>
      <c r="V22" s="2">
        <v>0</v>
      </c>
      <c r="W22" s="2">
        <v>0</v>
      </c>
      <c r="X22" s="2">
        <v>0</v>
      </c>
      <c r="Y22" s="54">
        <v>1</v>
      </c>
      <c r="Z22" s="54">
        <v>5000</v>
      </c>
      <c r="AA22" s="54">
        <v>0</v>
      </c>
      <c r="AB22" s="54">
        <v>0</v>
      </c>
      <c r="AC22" s="54">
        <v>0</v>
      </c>
      <c r="AD22" s="54">
        <v>0</v>
      </c>
      <c r="AE22" s="2">
        <v>-2</v>
      </c>
      <c r="AF22" s="2">
        <v>-33430</v>
      </c>
      <c r="AG22" s="2">
        <v>-5</v>
      </c>
      <c r="AH22" s="2">
        <v>-40600</v>
      </c>
      <c r="AI22" s="2">
        <v>-3</v>
      </c>
      <c r="AJ22" s="2">
        <v>-20700</v>
      </c>
      <c r="AK22" s="2">
        <v>0</v>
      </c>
      <c r="AL22" s="2">
        <v>0</v>
      </c>
      <c r="AM22" s="54">
        <v>1</v>
      </c>
      <c r="AN22" s="54">
        <v>5000</v>
      </c>
      <c r="AO22" s="55">
        <v>-1</v>
      </c>
      <c r="AP22" s="55">
        <v>-5000</v>
      </c>
      <c r="AQ22" s="54">
        <v>0</v>
      </c>
      <c r="AR22" s="54">
        <v>0</v>
      </c>
      <c r="AS22" s="2">
        <v>-20</v>
      </c>
      <c r="AT22" s="2">
        <v>-35</v>
      </c>
      <c r="AU22" s="2">
        <v>-62.5</v>
      </c>
      <c r="AV22" s="2">
        <v>-66.231999999999999</v>
      </c>
      <c r="AW22" s="2" t="s">
        <v>120</v>
      </c>
      <c r="AX22" s="2" t="s">
        <v>120</v>
      </c>
      <c r="AY22" s="2">
        <v>0</v>
      </c>
      <c r="AZ22" s="2">
        <v>0</v>
      </c>
      <c r="BA22" s="79" t="s">
        <v>121</v>
      </c>
      <c r="BB22" s="79" t="s">
        <v>121</v>
      </c>
      <c r="BC22" s="80" t="s">
        <v>120</v>
      </c>
      <c r="BD22" s="80" t="s">
        <v>120</v>
      </c>
      <c r="BE22" s="54">
        <v>0</v>
      </c>
      <c r="BF22" s="54">
        <v>0</v>
      </c>
    </row>
    <row r="23" spans="1:61" ht="21.75" customHeight="1" x14ac:dyDescent="0.15">
      <c r="A23" s="82"/>
      <c r="B23" s="77" t="s">
        <v>82</v>
      </c>
      <c r="C23" s="2">
        <v>0</v>
      </c>
      <c r="D23" s="2">
        <v>0</v>
      </c>
      <c r="E23" s="2">
        <v>0</v>
      </c>
      <c r="F23" s="2">
        <v>0</v>
      </c>
      <c r="G23" s="2">
        <v>3</v>
      </c>
      <c r="H23" s="2">
        <v>300000</v>
      </c>
      <c r="I23" s="2">
        <v>0</v>
      </c>
      <c r="J23" s="2">
        <v>0</v>
      </c>
      <c r="K23" s="2">
        <v>1</v>
      </c>
      <c r="L23" s="2">
        <v>15000</v>
      </c>
      <c r="M23" s="2">
        <v>1</v>
      </c>
      <c r="N23" s="2">
        <v>120000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112000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2">
        <v>-1</v>
      </c>
      <c r="AF23" s="2">
        <v>-10000</v>
      </c>
      <c r="AG23" s="2">
        <v>0</v>
      </c>
      <c r="AH23" s="2">
        <v>0</v>
      </c>
      <c r="AI23" s="2">
        <v>0</v>
      </c>
      <c r="AJ23" s="2">
        <v>0</v>
      </c>
      <c r="AK23" s="2">
        <v>1</v>
      </c>
      <c r="AL23" s="2">
        <v>112000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2">
        <v>-100</v>
      </c>
      <c r="AT23" s="2">
        <v>-100</v>
      </c>
      <c r="AU23" s="2">
        <v>0</v>
      </c>
      <c r="AV23" s="2">
        <v>0</v>
      </c>
      <c r="AW23" s="2">
        <v>0</v>
      </c>
      <c r="AX23" s="2">
        <v>0</v>
      </c>
      <c r="AY23" s="2" t="s">
        <v>121</v>
      </c>
      <c r="AZ23" s="2" t="s">
        <v>121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</row>
    <row r="24" spans="1:61" ht="13.5" customHeight="1" x14ac:dyDescent="0.15">
      <c r="A24" s="82"/>
      <c r="B24" s="77"/>
      <c r="BA24" s="57"/>
      <c r="BB24" s="57"/>
      <c r="BC24" s="57"/>
      <c r="BD24" s="57"/>
      <c r="BE24" s="57"/>
      <c r="BF24" s="57"/>
    </row>
    <row r="25" spans="1:61" ht="21.75" customHeight="1" x14ac:dyDescent="0.15">
      <c r="A25" s="95" t="s">
        <v>83</v>
      </c>
      <c r="B25" s="96"/>
      <c r="C25" s="2">
        <f t="shared" ref="C25:P25" si="3">SUM(C27:C38)</f>
        <v>206</v>
      </c>
      <c r="D25" s="2">
        <f t="shared" si="3"/>
        <v>2614360</v>
      </c>
      <c r="E25" s="2">
        <f t="shared" si="3"/>
        <v>206</v>
      </c>
      <c r="F25" s="2">
        <f t="shared" si="3"/>
        <v>2682320</v>
      </c>
      <c r="G25" s="2">
        <f t="shared" si="3"/>
        <v>216</v>
      </c>
      <c r="H25" s="2">
        <f t="shared" si="3"/>
        <v>3490520</v>
      </c>
      <c r="I25" s="2">
        <f t="shared" si="3"/>
        <v>174</v>
      </c>
      <c r="J25" s="2">
        <f t="shared" si="3"/>
        <v>2238880</v>
      </c>
      <c r="K25" s="2">
        <f t="shared" si="3"/>
        <v>241</v>
      </c>
      <c r="L25" s="2">
        <f t="shared" si="3"/>
        <v>3106250</v>
      </c>
      <c r="M25" s="2">
        <f t="shared" si="3"/>
        <v>337</v>
      </c>
      <c r="N25" s="2">
        <f t="shared" si="3"/>
        <v>5329780</v>
      </c>
      <c r="O25" s="2">
        <f t="shared" si="3"/>
        <v>382</v>
      </c>
      <c r="P25" s="2">
        <f t="shared" si="3"/>
        <v>5245510</v>
      </c>
      <c r="Q25" s="2">
        <f t="shared" ref="Q25:V25" si="4">SUM(Q27:Q38)</f>
        <v>284</v>
      </c>
      <c r="R25" s="2">
        <f t="shared" si="4"/>
        <v>4607240</v>
      </c>
      <c r="S25" s="2">
        <f t="shared" si="4"/>
        <v>422</v>
      </c>
      <c r="T25" s="2">
        <f t="shared" si="4"/>
        <v>5926470</v>
      </c>
      <c r="U25" s="2">
        <f t="shared" si="4"/>
        <v>364</v>
      </c>
      <c r="V25" s="2">
        <f t="shared" si="4"/>
        <v>4785960</v>
      </c>
      <c r="W25" s="2">
        <v>169</v>
      </c>
      <c r="X25" s="2">
        <v>2237350</v>
      </c>
      <c r="Y25" s="38">
        <v>91</v>
      </c>
      <c r="Z25" s="38">
        <v>552240</v>
      </c>
      <c r="AA25" s="38">
        <v>138</v>
      </c>
      <c r="AB25" s="38">
        <v>864140</v>
      </c>
      <c r="AC25" s="38">
        <v>147</v>
      </c>
      <c r="AD25" s="38">
        <v>1083250</v>
      </c>
      <c r="AE25" s="2">
        <v>5</v>
      </c>
      <c r="AF25" s="2">
        <v>859750</v>
      </c>
      <c r="AG25" s="2">
        <v>138</v>
      </c>
      <c r="AH25" s="2">
        <v>1319230</v>
      </c>
      <c r="AI25" s="2">
        <v>-58</v>
      </c>
      <c r="AJ25" s="2">
        <v>-1140510</v>
      </c>
      <c r="AK25" s="2">
        <v>-46</v>
      </c>
      <c r="AL25" s="2">
        <v>-1148140</v>
      </c>
      <c r="AM25" s="55">
        <v>-53</v>
      </c>
      <c r="AN25" s="55">
        <v>-817190</v>
      </c>
      <c r="AO25" s="38">
        <v>47</v>
      </c>
      <c r="AP25" s="38">
        <v>311900</v>
      </c>
      <c r="AQ25" s="38">
        <v>9</v>
      </c>
      <c r="AR25" s="38">
        <v>219110</v>
      </c>
      <c r="AS25" s="2">
        <v>2</v>
      </c>
      <c r="AT25" s="2">
        <v>23</v>
      </c>
      <c r="AU25" s="2">
        <v>48.591999999999999</v>
      </c>
      <c r="AV25" s="2">
        <v>28.634</v>
      </c>
      <c r="AW25" s="2">
        <v>-13.744999999999999</v>
      </c>
      <c r="AX25" s="2">
        <v>-19.245000000000001</v>
      </c>
      <c r="AY25" s="2">
        <v>-21.396000000000001</v>
      </c>
      <c r="AZ25" s="2">
        <v>-33.913999999999994</v>
      </c>
      <c r="BA25" s="58">
        <v>-36.805999999999997</v>
      </c>
      <c r="BB25" s="58">
        <v>-59.673999999999999</v>
      </c>
      <c r="BC25" s="38">
        <v>51.649000000000001</v>
      </c>
      <c r="BD25" s="38">
        <v>56.48</v>
      </c>
      <c r="BE25" s="59">
        <v>6.5220000000000002</v>
      </c>
      <c r="BF25" s="59">
        <v>25.356000000000002</v>
      </c>
    </row>
    <row r="26" spans="1:61" ht="12.75" customHeight="1" x14ac:dyDescent="0.15">
      <c r="A26" s="82"/>
      <c r="B26" s="77"/>
      <c r="Y26" s="38"/>
      <c r="Z26" s="38"/>
      <c r="AA26" s="38"/>
      <c r="AB26" s="38"/>
      <c r="AC26" s="38"/>
      <c r="AD26" s="38"/>
      <c r="BA26" s="57"/>
      <c r="BB26" s="57"/>
      <c r="BC26" s="57"/>
      <c r="BD26" s="57"/>
      <c r="BE26" s="57"/>
      <c r="BF26" s="57"/>
    </row>
    <row r="27" spans="1:61" ht="21.75" hidden="1" customHeight="1" x14ac:dyDescent="0.15">
      <c r="A27" s="82"/>
      <c r="B27" s="77" t="s">
        <v>84</v>
      </c>
      <c r="C27" s="2">
        <v>92</v>
      </c>
      <c r="D27" s="2">
        <v>1130800</v>
      </c>
      <c r="E27" s="2">
        <v>93</v>
      </c>
      <c r="F27" s="2">
        <v>1625380</v>
      </c>
      <c r="G27" s="2">
        <v>92</v>
      </c>
      <c r="H27" s="2">
        <v>1438840</v>
      </c>
      <c r="I27" s="2">
        <v>69</v>
      </c>
      <c r="J27" s="2">
        <v>1149000</v>
      </c>
      <c r="K27" s="2">
        <v>80</v>
      </c>
      <c r="L27" s="2">
        <v>1031980</v>
      </c>
      <c r="M27" s="2">
        <v>66</v>
      </c>
      <c r="N27" s="2">
        <v>1329000</v>
      </c>
      <c r="O27" s="2">
        <v>76</v>
      </c>
      <c r="P27" s="2">
        <v>1283350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Y27" s="38"/>
      <c r="Z27" s="38"/>
      <c r="AA27" s="38"/>
      <c r="AB27" s="38"/>
      <c r="AC27" s="38"/>
      <c r="AD27" s="38"/>
      <c r="AE27" s="2">
        <v>0</v>
      </c>
      <c r="AF27" s="2">
        <v>0</v>
      </c>
      <c r="AG27" s="2" t="e">
        <v>#REF!</v>
      </c>
      <c r="AH27" s="2" t="e">
        <v>#REF!</v>
      </c>
      <c r="AI27" s="2" t="e">
        <v>#REF!</v>
      </c>
      <c r="AJ27" s="2" t="e">
        <v>#REF!</v>
      </c>
      <c r="AK27" s="2" t="e">
        <v>#REF!</v>
      </c>
      <c r="AL27" s="2" t="e">
        <v>#REF!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57">
        <v>0</v>
      </c>
      <c r="BB27" s="57" t="e">
        <v>#DIV/0!</v>
      </c>
      <c r="BC27" s="57" t="e">
        <v>#DIV/0!</v>
      </c>
      <c r="BD27" s="57">
        <v>0</v>
      </c>
      <c r="BE27" s="57" t="e">
        <v>#DIV/0!</v>
      </c>
      <c r="BF27" s="57">
        <v>0</v>
      </c>
    </row>
    <row r="28" spans="1:61" ht="21.75" hidden="1" customHeight="1" x14ac:dyDescent="0.15">
      <c r="A28" s="82"/>
      <c r="B28" s="77" t="s">
        <v>85</v>
      </c>
      <c r="C28" s="2">
        <v>61</v>
      </c>
      <c r="D28" s="2">
        <v>254720</v>
      </c>
      <c r="E28" s="2">
        <v>55</v>
      </c>
      <c r="F28" s="2">
        <v>185430</v>
      </c>
      <c r="G28" s="2">
        <v>46</v>
      </c>
      <c r="H28" s="2">
        <v>164240</v>
      </c>
      <c r="I28" s="2">
        <v>42</v>
      </c>
      <c r="J28" s="2">
        <v>180950</v>
      </c>
      <c r="K28" s="2">
        <v>45</v>
      </c>
      <c r="L28" s="2">
        <v>159820</v>
      </c>
      <c r="M28" s="2">
        <v>48</v>
      </c>
      <c r="N28" s="2">
        <v>177300</v>
      </c>
      <c r="O28" s="2">
        <v>48</v>
      </c>
      <c r="P28" s="2">
        <v>162900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Y28" s="38"/>
      <c r="Z28" s="38"/>
      <c r="AA28" s="38"/>
      <c r="AB28" s="38"/>
      <c r="AC28" s="38"/>
      <c r="AD28" s="38"/>
      <c r="AE28" s="2">
        <v>0</v>
      </c>
      <c r="AF28" s="2">
        <v>0</v>
      </c>
      <c r="AG28" s="2" t="e">
        <v>#REF!</v>
      </c>
      <c r="AH28" s="2" t="e">
        <v>#REF!</v>
      </c>
      <c r="AI28" s="2" t="e">
        <v>#REF!</v>
      </c>
      <c r="AJ28" s="2" t="e">
        <v>#REF!</v>
      </c>
      <c r="AK28" s="2" t="e">
        <v>#REF!</v>
      </c>
      <c r="AL28" s="2" t="e">
        <v>#REF!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57">
        <v>0</v>
      </c>
      <c r="BB28" s="57" t="e">
        <v>#DIV/0!</v>
      </c>
      <c r="BC28" s="57" t="e">
        <v>#DIV/0!</v>
      </c>
      <c r="BD28" s="57">
        <v>0</v>
      </c>
      <c r="BE28" s="57" t="e">
        <v>#DIV/0!</v>
      </c>
      <c r="BF28" s="57">
        <v>0</v>
      </c>
    </row>
    <row r="29" spans="1:61" ht="21.75" hidden="1" customHeight="1" x14ac:dyDescent="0.15">
      <c r="A29" s="82"/>
      <c r="B29" s="77" t="s">
        <v>86</v>
      </c>
      <c r="C29" s="2">
        <v>0</v>
      </c>
      <c r="D29" s="2">
        <v>0</v>
      </c>
      <c r="E29" s="2">
        <v>6</v>
      </c>
      <c r="F29" s="2">
        <v>56500</v>
      </c>
      <c r="G29" s="2">
        <v>2</v>
      </c>
      <c r="H29" s="2">
        <v>32800</v>
      </c>
      <c r="I29" s="2">
        <v>1</v>
      </c>
      <c r="J29" s="2">
        <v>7000</v>
      </c>
      <c r="K29" s="2">
        <v>2</v>
      </c>
      <c r="L29" s="2">
        <v>8800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Y29" s="38"/>
      <c r="Z29" s="38"/>
      <c r="AA29" s="38"/>
      <c r="AB29" s="38"/>
      <c r="AC29" s="38"/>
      <c r="AD29" s="38"/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57">
        <v>0</v>
      </c>
      <c r="BB29" s="57" t="e">
        <v>#DIV/0!</v>
      </c>
      <c r="BC29" s="57" t="e">
        <v>#DIV/0!</v>
      </c>
      <c r="BD29" s="57">
        <v>0</v>
      </c>
      <c r="BE29" s="57" t="e">
        <v>#DIV/0!</v>
      </c>
      <c r="BF29" s="57">
        <v>0</v>
      </c>
    </row>
    <row r="30" spans="1:61" ht="21.75" customHeight="1" x14ac:dyDescent="0.15">
      <c r="A30" s="82"/>
      <c r="B30" s="77" t="s">
        <v>87</v>
      </c>
      <c r="C30" s="2">
        <v>43</v>
      </c>
      <c r="D30" s="2">
        <v>877500</v>
      </c>
      <c r="E30" s="2">
        <v>24</v>
      </c>
      <c r="F30" s="2">
        <v>454000</v>
      </c>
      <c r="G30" s="2">
        <v>15</v>
      </c>
      <c r="H30" s="2">
        <v>230890</v>
      </c>
      <c r="I30" s="2">
        <v>35</v>
      </c>
      <c r="J30" s="2">
        <v>462430</v>
      </c>
      <c r="K30" s="2">
        <v>88</v>
      </c>
      <c r="L30" s="2">
        <v>1597550</v>
      </c>
      <c r="M30" s="2">
        <v>169</v>
      </c>
      <c r="N30" s="2">
        <v>2988550</v>
      </c>
      <c r="O30" s="2">
        <v>212</v>
      </c>
      <c r="P30" s="2">
        <v>3325010</v>
      </c>
      <c r="Q30" s="2">
        <v>52</v>
      </c>
      <c r="R30" s="2">
        <v>653860</v>
      </c>
      <c r="S30" s="2">
        <v>18</v>
      </c>
      <c r="T30" s="2">
        <v>216800</v>
      </c>
      <c r="U30" s="2">
        <v>20</v>
      </c>
      <c r="V30" s="2">
        <v>310380</v>
      </c>
      <c r="W30" s="2">
        <v>20</v>
      </c>
      <c r="X30" s="2">
        <v>320800</v>
      </c>
      <c r="Y30" s="38">
        <v>1</v>
      </c>
      <c r="Z30" s="38">
        <v>12000</v>
      </c>
      <c r="AA30" s="38">
        <v>13</v>
      </c>
      <c r="AB30" s="38">
        <v>180800</v>
      </c>
      <c r="AC30" s="38">
        <v>26</v>
      </c>
      <c r="AD30" s="38">
        <v>284400</v>
      </c>
      <c r="AE30" s="2">
        <v>-90</v>
      </c>
      <c r="AF30" s="2">
        <v>-1129300</v>
      </c>
      <c r="AG30" s="2">
        <v>-34</v>
      </c>
      <c r="AH30" s="2">
        <v>-437060</v>
      </c>
      <c r="AI30" s="2">
        <v>2</v>
      </c>
      <c r="AJ30" s="2">
        <v>93580</v>
      </c>
      <c r="AK30" s="2">
        <v>3</v>
      </c>
      <c r="AL30" s="2">
        <v>43250</v>
      </c>
      <c r="AM30" s="55">
        <v>-24</v>
      </c>
      <c r="AN30" s="55">
        <v>-316470</v>
      </c>
      <c r="AO30" s="38">
        <v>12</v>
      </c>
      <c r="AP30" s="38">
        <v>168800</v>
      </c>
      <c r="AQ30" s="38">
        <v>13</v>
      </c>
      <c r="AR30" s="38">
        <v>103600</v>
      </c>
      <c r="AS30" s="2">
        <v>-63</v>
      </c>
      <c r="AT30" s="2">
        <v>63</v>
      </c>
      <c r="AU30" s="2">
        <v>-65.385000000000005</v>
      </c>
      <c r="AV30" s="2">
        <v>-66.844000000000008</v>
      </c>
      <c r="AW30" s="2">
        <v>11.112</v>
      </c>
      <c r="AX30" s="2">
        <v>43.164999999999999</v>
      </c>
      <c r="AY30" s="2">
        <v>17.648</v>
      </c>
      <c r="AZ30" s="2">
        <v>15.583</v>
      </c>
      <c r="BA30" s="55">
        <v>-96</v>
      </c>
      <c r="BB30" s="55">
        <v>-96.347000000000008</v>
      </c>
      <c r="BC30" s="38">
        <v>1200</v>
      </c>
      <c r="BD30" s="38">
        <v>1406.6669999999999</v>
      </c>
      <c r="BE30" s="59">
        <v>100</v>
      </c>
      <c r="BF30" s="59">
        <v>57.300999999999995</v>
      </c>
    </row>
    <row r="31" spans="1:61" ht="21.75" customHeight="1" x14ac:dyDescent="0.15">
      <c r="A31" s="82"/>
      <c r="B31" s="77" t="s">
        <v>88</v>
      </c>
      <c r="M31" s="2">
        <v>0</v>
      </c>
      <c r="N31" s="2">
        <v>0</v>
      </c>
      <c r="O31" s="2">
        <v>0</v>
      </c>
      <c r="P31" s="2">
        <v>0</v>
      </c>
      <c r="Q31" s="2">
        <v>129</v>
      </c>
      <c r="R31" s="2">
        <v>2564540</v>
      </c>
      <c r="S31" s="2">
        <v>317</v>
      </c>
      <c r="T31" s="2">
        <v>5153400</v>
      </c>
      <c r="U31" s="2">
        <v>250</v>
      </c>
      <c r="V31" s="2">
        <v>3175350</v>
      </c>
      <c r="W31" s="2">
        <v>78</v>
      </c>
      <c r="X31" s="2">
        <v>1133160</v>
      </c>
      <c r="Y31" s="38">
        <v>19</v>
      </c>
      <c r="Z31" s="38">
        <v>236230</v>
      </c>
      <c r="AA31" s="38">
        <v>10</v>
      </c>
      <c r="AB31" s="38">
        <v>138120</v>
      </c>
      <c r="AC31" s="38">
        <v>14</v>
      </c>
      <c r="AD31" s="38">
        <v>265940</v>
      </c>
      <c r="AE31" s="2">
        <v>105</v>
      </c>
      <c r="AF31" s="2">
        <v>2160090</v>
      </c>
      <c r="AG31" s="2">
        <v>188</v>
      </c>
      <c r="AH31" s="2">
        <v>2588860</v>
      </c>
      <c r="AI31" s="2">
        <v>-67</v>
      </c>
      <c r="AJ31" s="2">
        <v>-1978050</v>
      </c>
      <c r="AK31" s="2">
        <v>-12</v>
      </c>
      <c r="AL31" s="2">
        <v>-226330</v>
      </c>
      <c r="AM31" s="55">
        <v>-17</v>
      </c>
      <c r="AN31" s="55">
        <v>-158620</v>
      </c>
      <c r="AO31" s="55">
        <v>-9</v>
      </c>
      <c r="AP31" s="55">
        <v>-98110</v>
      </c>
      <c r="AQ31" s="38">
        <v>4</v>
      </c>
      <c r="AR31" s="38">
        <v>127820</v>
      </c>
      <c r="AS31" s="2">
        <v>438</v>
      </c>
      <c r="AT31" s="2">
        <v>534</v>
      </c>
      <c r="AU31" s="2">
        <v>145.73699999999999</v>
      </c>
      <c r="AV31" s="2">
        <v>100.949</v>
      </c>
      <c r="AW31" s="2">
        <v>-21.136000000000003</v>
      </c>
      <c r="AX31" s="2">
        <v>-38.384</v>
      </c>
      <c r="AY31" s="2">
        <v>-13.334</v>
      </c>
      <c r="AZ31" s="2">
        <v>-16.649000000000001</v>
      </c>
      <c r="BA31" s="58">
        <v>-47.222999999999999</v>
      </c>
      <c r="BB31" s="58">
        <v>-40.172999999999995</v>
      </c>
      <c r="BC31" s="58">
        <v>-47.369</v>
      </c>
      <c r="BD31" s="58">
        <v>-41.531999999999996</v>
      </c>
      <c r="BE31" s="38">
        <v>40</v>
      </c>
      <c r="BF31" s="38">
        <v>92.543000000000006</v>
      </c>
    </row>
    <row r="32" spans="1:61" ht="21.75" hidden="1" customHeight="1" x14ac:dyDescent="0.15">
      <c r="A32" s="82"/>
      <c r="B32" s="77" t="s">
        <v>89</v>
      </c>
      <c r="Q32" s="2">
        <v>0</v>
      </c>
      <c r="R32" s="2">
        <v>0</v>
      </c>
      <c r="S32" s="2">
        <v>4</v>
      </c>
      <c r="T32" s="2">
        <v>40000</v>
      </c>
      <c r="U32" s="2" t="s">
        <v>90</v>
      </c>
      <c r="V32" s="2" t="s">
        <v>90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 t="s">
        <v>91</v>
      </c>
      <c r="AF32" s="2" t="s">
        <v>91</v>
      </c>
      <c r="AG32" s="2">
        <v>4</v>
      </c>
      <c r="AH32" s="2">
        <v>40000</v>
      </c>
      <c r="AI32" s="2">
        <v>-4</v>
      </c>
      <c r="AJ32" s="2">
        <v>-40000</v>
      </c>
      <c r="AK32" s="2" t="s">
        <v>91</v>
      </c>
      <c r="AL32" s="2" t="s">
        <v>91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 t="s">
        <v>121</v>
      </c>
      <c r="AV32" s="2" t="s">
        <v>121</v>
      </c>
      <c r="AW32" s="2" t="s">
        <v>120</v>
      </c>
      <c r="AX32" s="2" t="s">
        <v>120</v>
      </c>
      <c r="AY32" s="2" t="s">
        <v>91</v>
      </c>
      <c r="AZ32" s="2" t="s">
        <v>91</v>
      </c>
      <c r="BA32" s="57" t="s">
        <v>91</v>
      </c>
      <c r="BB32" s="57" t="e">
        <v>#DIV/0!</v>
      </c>
      <c r="BC32" s="57" t="e">
        <v>#VALUE!</v>
      </c>
      <c r="BD32" s="57" t="s">
        <v>91</v>
      </c>
      <c r="BE32" s="57" t="e">
        <v>#VALUE!</v>
      </c>
      <c r="BF32" s="57" t="s">
        <v>91</v>
      </c>
    </row>
    <row r="33" spans="1:58" ht="21.75" hidden="1" customHeight="1" x14ac:dyDescent="0.15">
      <c r="A33" s="82"/>
      <c r="B33" s="77" t="s">
        <v>92</v>
      </c>
      <c r="Q33" s="2" t="s">
        <v>90</v>
      </c>
      <c r="R33" s="2" t="s">
        <v>90</v>
      </c>
      <c r="S33" s="2" t="s">
        <v>90</v>
      </c>
      <c r="T33" s="2" t="s">
        <v>90</v>
      </c>
      <c r="U33" s="2">
        <v>23</v>
      </c>
      <c r="V33" s="2">
        <v>587000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23</v>
      </c>
      <c r="AJ33" s="2">
        <v>587000</v>
      </c>
      <c r="AK33" s="2">
        <v>-1</v>
      </c>
      <c r="AL33" s="2">
        <v>-5000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 t="s">
        <v>121</v>
      </c>
      <c r="AX33" s="2" t="s">
        <v>121</v>
      </c>
      <c r="AY33" s="2" t="s">
        <v>120</v>
      </c>
      <c r="AZ33" s="2" t="s">
        <v>120</v>
      </c>
      <c r="BA33" s="57" t="s">
        <v>91</v>
      </c>
      <c r="BB33" s="57" t="e">
        <v>#DIV/0!</v>
      </c>
      <c r="BC33" s="57" t="e">
        <v>#DIV/0!</v>
      </c>
      <c r="BD33" s="57" t="s">
        <v>91</v>
      </c>
      <c r="BE33" s="57" t="e">
        <v>#DIV/0!</v>
      </c>
      <c r="BF33" s="57" t="s">
        <v>91</v>
      </c>
    </row>
    <row r="34" spans="1:58" ht="21.75" customHeight="1" x14ac:dyDescent="0.15">
      <c r="A34" s="82"/>
      <c r="B34" s="77" t="s">
        <v>93</v>
      </c>
      <c r="C34" s="2" t="s">
        <v>79</v>
      </c>
      <c r="D34" s="2" t="s">
        <v>79</v>
      </c>
      <c r="E34" s="2" t="s">
        <v>79</v>
      </c>
      <c r="F34" s="2" t="s">
        <v>79</v>
      </c>
      <c r="G34" s="2" t="s">
        <v>79</v>
      </c>
      <c r="H34" s="2" t="s">
        <v>79</v>
      </c>
      <c r="I34" s="2" t="s">
        <v>79</v>
      </c>
      <c r="J34" s="2" t="s">
        <v>79</v>
      </c>
      <c r="K34" s="2" t="s">
        <v>79</v>
      </c>
      <c r="L34" s="2" t="s">
        <v>79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-3</v>
      </c>
      <c r="AL34" s="54">
        <v>-28600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 t="s">
        <v>120</v>
      </c>
      <c r="AZ34" s="2" t="s">
        <v>120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</row>
    <row r="35" spans="1:58" ht="21.75" hidden="1" customHeight="1" x14ac:dyDescent="0.15">
      <c r="A35" s="82"/>
      <c r="B35" s="77" t="s">
        <v>94</v>
      </c>
      <c r="C35" s="2" t="s">
        <v>79</v>
      </c>
      <c r="D35" s="2" t="s">
        <v>79</v>
      </c>
      <c r="E35" s="2" t="s">
        <v>79</v>
      </c>
      <c r="F35" s="2" t="s">
        <v>79</v>
      </c>
      <c r="G35" s="2" t="s">
        <v>79</v>
      </c>
      <c r="H35" s="2" t="s">
        <v>79</v>
      </c>
      <c r="I35" s="2" t="s">
        <v>79</v>
      </c>
      <c r="J35" s="2" t="s">
        <v>79</v>
      </c>
      <c r="K35" s="2" t="s">
        <v>79</v>
      </c>
      <c r="L35" s="2" t="s">
        <v>79</v>
      </c>
      <c r="M35" s="2">
        <v>0</v>
      </c>
      <c r="N35" s="2">
        <v>0</v>
      </c>
      <c r="O35" s="2">
        <v>0</v>
      </c>
      <c r="P35" s="2">
        <v>0</v>
      </c>
      <c r="Q35" s="2">
        <v>35</v>
      </c>
      <c r="R35" s="2">
        <v>669200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57">
        <v>0</v>
      </c>
      <c r="BB35" s="57" t="e">
        <v>#DIV/0!</v>
      </c>
      <c r="BC35" s="57" t="e">
        <v>#DIV/0!</v>
      </c>
      <c r="BD35" s="57">
        <v>0</v>
      </c>
      <c r="BE35" s="57" t="e">
        <v>#DIV/0!</v>
      </c>
      <c r="BF35" s="57">
        <v>0</v>
      </c>
    </row>
    <row r="36" spans="1:58" ht="21.75" customHeight="1" x14ac:dyDescent="0.15">
      <c r="A36" s="82"/>
      <c r="B36" s="77" t="s">
        <v>95</v>
      </c>
      <c r="E36" s="2">
        <v>13</v>
      </c>
      <c r="F36" s="2">
        <v>81000</v>
      </c>
      <c r="G36" s="2">
        <v>30</v>
      </c>
      <c r="H36" s="2">
        <v>111950</v>
      </c>
      <c r="I36" s="2">
        <v>14</v>
      </c>
      <c r="J36" s="2">
        <v>52300</v>
      </c>
      <c r="K36" s="2">
        <v>17</v>
      </c>
      <c r="L36" s="2">
        <v>87100</v>
      </c>
      <c r="M36" s="2">
        <v>39</v>
      </c>
      <c r="N36" s="2">
        <v>214200</v>
      </c>
      <c r="O36" s="2">
        <v>38</v>
      </c>
      <c r="P36" s="2">
        <v>228750</v>
      </c>
      <c r="Q36" s="2">
        <v>56</v>
      </c>
      <c r="R36" s="2">
        <v>257600</v>
      </c>
      <c r="S36" s="2">
        <v>65</v>
      </c>
      <c r="T36" s="2">
        <v>283870</v>
      </c>
      <c r="U36" s="2">
        <v>48</v>
      </c>
      <c r="V36" s="2">
        <v>238660</v>
      </c>
      <c r="W36" s="2">
        <v>55</v>
      </c>
      <c r="X36" s="2">
        <v>209350</v>
      </c>
      <c r="Y36" s="38">
        <v>71</v>
      </c>
      <c r="Z36" s="38">
        <v>304010</v>
      </c>
      <c r="AA36" s="38">
        <v>115</v>
      </c>
      <c r="AB36" s="38">
        <v>545220</v>
      </c>
      <c r="AC36" s="38">
        <v>102</v>
      </c>
      <c r="AD36" s="38">
        <v>500340</v>
      </c>
      <c r="AE36" s="38">
        <v>-23</v>
      </c>
      <c r="AF36" s="38">
        <v>-157520</v>
      </c>
      <c r="AG36" s="38">
        <v>9</v>
      </c>
      <c r="AH36" s="38">
        <v>26270</v>
      </c>
      <c r="AI36" s="38">
        <v>-17</v>
      </c>
      <c r="AJ36" s="38">
        <v>-45210</v>
      </c>
      <c r="AK36" s="38">
        <v>22</v>
      </c>
      <c r="AL36" s="38">
        <v>53480</v>
      </c>
      <c r="AM36" s="55">
        <v>-5</v>
      </c>
      <c r="AN36" s="55">
        <v>-52780</v>
      </c>
      <c r="AO36" s="38">
        <v>44</v>
      </c>
      <c r="AP36" s="38">
        <v>241210</v>
      </c>
      <c r="AQ36" s="55">
        <v>-13</v>
      </c>
      <c r="AR36" s="55">
        <v>-44880</v>
      </c>
      <c r="AS36" s="2">
        <v>-30</v>
      </c>
      <c r="AT36" s="2">
        <v>-38</v>
      </c>
      <c r="AU36" s="2">
        <v>16.072000000000003</v>
      </c>
      <c r="AV36" s="2">
        <v>10.197999999999999</v>
      </c>
      <c r="AW36" s="2">
        <v>-26.154</v>
      </c>
      <c r="AX36" s="2">
        <v>-15.927</v>
      </c>
      <c r="AY36" s="2">
        <v>66.667000000000002</v>
      </c>
      <c r="AZ36" s="2">
        <v>34.311</v>
      </c>
      <c r="BA36" s="55">
        <v>-7.4630000000000001</v>
      </c>
      <c r="BB36" s="55">
        <v>-19.064</v>
      </c>
      <c r="BC36" s="38">
        <v>62</v>
      </c>
      <c r="BD36" s="38">
        <v>79</v>
      </c>
      <c r="BE36" s="55">
        <v>-11.305</v>
      </c>
      <c r="BF36" s="55">
        <v>-8.2319999999999993</v>
      </c>
    </row>
    <row r="37" spans="1:58" ht="21.75" customHeight="1" x14ac:dyDescent="0.15">
      <c r="A37" s="82"/>
      <c r="B37" s="77" t="s">
        <v>96</v>
      </c>
      <c r="C37" s="2">
        <v>10</v>
      </c>
      <c r="D37" s="2">
        <f>54500+296840</f>
        <v>351340</v>
      </c>
      <c r="E37" s="2">
        <v>15</v>
      </c>
      <c r="F37" s="2">
        <f>112000+168010</f>
        <v>280010</v>
      </c>
      <c r="G37" s="2">
        <f>8+23</f>
        <v>31</v>
      </c>
      <c r="H37" s="2">
        <f>142800+1369000</f>
        <v>1511800</v>
      </c>
      <c r="I37" s="2">
        <f>3+9+1</f>
        <v>13</v>
      </c>
      <c r="J37" s="2">
        <f>49000+268200+70000</f>
        <v>387200</v>
      </c>
      <c r="K37" s="2">
        <f>2+6+1</f>
        <v>9</v>
      </c>
      <c r="L37" s="2">
        <f>31000+110000+80000</f>
        <v>221000</v>
      </c>
      <c r="M37" s="2">
        <v>15</v>
      </c>
      <c r="N37" s="2">
        <v>620730</v>
      </c>
      <c r="O37" s="2">
        <v>8</v>
      </c>
      <c r="P37" s="2">
        <v>245500</v>
      </c>
      <c r="Q37" s="2">
        <v>12</v>
      </c>
      <c r="R37" s="2">
        <v>462040</v>
      </c>
      <c r="S37" s="2">
        <v>18</v>
      </c>
      <c r="T37" s="2">
        <v>232400</v>
      </c>
      <c r="U37" s="2">
        <v>23</v>
      </c>
      <c r="V37" s="2">
        <v>474570</v>
      </c>
      <c r="W37" s="2">
        <v>16</v>
      </c>
      <c r="X37" s="2">
        <v>574040</v>
      </c>
      <c r="Y37" s="54">
        <v>0</v>
      </c>
      <c r="Z37" s="54">
        <v>0</v>
      </c>
      <c r="AA37" s="54">
        <v>0</v>
      </c>
      <c r="AB37" s="54">
        <v>0</v>
      </c>
      <c r="AC37" s="38">
        <v>5</v>
      </c>
      <c r="AD37" s="38">
        <v>32570</v>
      </c>
      <c r="AE37" s="38">
        <v>-22</v>
      </c>
      <c r="AF37" s="38">
        <v>-682720</v>
      </c>
      <c r="AG37" s="38">
        <v>6</v>
      </c>
      <c r="AH37" s="38">
        <v>-229640</v>
      </c>
      <c r="AI37" s="38">
        <v>5</v>
      </c>
      <c r="AJ37" s="38">
        <v>242170</v>
      </c>
      <c r="AK37" s="38">
        <v>4</v>
      </c>
      <c r="AL37" s="38">
        <v>435060</v>
      </c>
      <c r="AM37" s="54">
        <v>0</v>
      </c>
      <c r="AN37" s="54">
        <v>0</v>
      </c>
      <c r="AO37" s="54">
        <v>0</v>
      </c>
      <c r="AP37" s="54">
        <v>0</v>
      </c>
      <c r="AQ37" s="38">
        <v>5</v>
      </c>
      <c r="AR37" s="38">
        <v>32570</v>
      </c>
      <c r="AS37" s="2">
        <v>-65</v>
      </c>
      <c r="AT37" s="2">
        <v>-60</v>
      </c>
      <c r="AU37" s="2">
        <v>50</v>
      </c>
      <c r="AV37" s="2">
        <v>-49.701999999999998</v>
      </c>
      <c r="AW37" s="2">
        <v>27.778000000000002</v>
      </c>
      <c r="AX37" s="2">
        <v>104.20400000000001</v>
      </c>
      <c r="AY37" s="2">
        <v>33.333999999999996</v>
      </c>
      <c r="AZ37" s="2">
        <v>313.03799999999995</v>
      </c>
      <c r="BA37" s="54">
        <v>0</v>
      </c>
      <c r="BB37" s="54">
        <v>0</v>
      </c>
      <c r="BC37" s="54">
        <v>0</v>
      </c>
      <c r="BD37" s="54">
        <v>0</v>
      </c>
      <c r="BE37" s="78" t="s">
        <v>122</v>
      </c>
      <c r="BF37" s="78" t="s">
        <v>122</v>
      </c>
    </row>
    <row r="38" spans="1:58" ht="21.75" hidden="1" customHeight="1" x14ac:dyDescent="0.15">
      <c r="A38" s="82"/>
      <c r="B38" s="77" t="s">
        <v>97</v>
      </c>
      <c r="C38" s="2" t="s">
        <v>79</v>
      </c>
      <c r="D38" s="2" t="s">
        <v>79</v>
      </c>
      <c r="E38" s="2" t="s">
        <v>79</v>
      </c>
      <c r="F38" s="2" t="s">
        <v>79</v>
      </c>
      <c r="G38" s="2" t="s">
        <v>79</v>
      </c>
      <c r="H38" s="2" t="s">
        <v>79</v>
      </c>
      <c r="I38" s="2" t="s">
        <v>79</v>
      </c>
      <c r="J38" s="2" t="s">
        <v>79</v>
      </c>
      <c r="K38" s="2" t="s">
        <v>79</v>
      </c>
      <c r="L38" s="2" t="s">
        <v>79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AE38" s="2">
        <v>0</v>
      </c>
      <c r="AF38" s="2">
        <v>0</v>
      </c>
      <c r="AG38" s="2">
        <v>0</v>
      </c>
      <c r="AH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</row>
    <row r="39" spans="1:58" ht="21.75" customHeight="1" x14ac:dyDescent="0.15">
      <c r="A39" s="31"/>
      <c r="B39" s="50" t="s">
        <v>98</v>
      </c>
      <c r="W39" s="2">
        <v>0</v>
      </c>
      <c r="X39" s="2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-22</v>
      </c>
      <c r="AF39" s="56">
        <v>-682720</v>
      </c>
      <c r="AG39" s="56"/>
      <c r="AH39" s="56"/>
      <c r="AI39" s="56"/>
      <c r="AJ39" s="56"/>
      <c r="AK39" s="56">
        <v>-59</v>
      </c>
      <c r="AL39" s="56">
        <v>-1420000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28">
        <v>-65</v>
      </c>
      <c r="AT39" s="28">
        <v>-60</v>
      </c>
      <c r="AU39" s="28"/>
      <c r="AV39" s="28"/>
      <c r="AW39" s="28"/>
      <c r="AX39" s="28"/>
      <c r="AY39" s="28" t="s">
        <v>120</v>
      </c>
      <c r="AZ39" s="28" t="s">
        <v>120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</row>
    <row r="40" spans="1:58" ht="5.0999999999999996" customHeight="1" x14ac:dyDescent="0.15"/>
    <row r="41" spans="1:58" ht="13.5" customHeight="1" x14ac:dyDescent="0.15">
      <c r="A41" s="2" t="s">
        <v>113</v>
      </c>
    </row>
  </sheetData>
  <mergeCells count="35">
    <mergeCell ref="AU3:AV3"/>
    <mergeCell ref="AW3:AX3"/>
    <mergeCell ref="AA3:AB3"/>
    <mergeCell ref="AC3:AD3"/>
    <mergeCell ref="AE3:AF3"/>
    <mergeCell ref="AG3:AH3"/>
    <mergeCell ref="AI3:AJ3"/>
    <mergeCell ref="A25:B25"/>
    <mergeCell ref="A5:B7"/>
    <mergeCell ref="A2:B4"/>
    <mergeCell ref="C2:AD2"/>
    <mergeCell ref="AI2:AR2"/>
    <mergeCell ref="I3:J3"/>
    <mergeCell ref="K3:L3"/>
    <mergeCell ref="M3:N3"/>
    <mergeCell ref="A8:B8"/>
    <mergeCell ref="AM3:AN3"/>
    <mergeCell ref="AO3:AP3"/>
    <mergeCell ref="AQ3:AR3"/>
    <mergeCell ref="AY2:BF2"/>
    <mergeCell ref="C3:D3"/>
    <mergeCell ref="E3:F3"/>
    <mergeCell ref="G3:H3"/>
    <mergeCell ref="AY3:AZ3"/>
    <mergeCell ref="BA3:BB3"/>
    <mergeCell ref="BC3:BD3"/>
    <mergeCell ref="S3:T3"/>
    <mergeCell ref="U3:V3"/>
    <mergeCell ref="W3:X3"/>
    <mergeCell ref="Y3:Z3"/>
    <mergeCell ref="AK3:AL3"/>
    <mergeCell ref="O3:P3"/>
    <mergeCell ref="Q3:R3"/>
    <mergeCell ref="BE3:BF3"/>
    <mergeCell ref="AS3:AT3"/>
  </mergeCells>
  <phoneticPr fontId="2"/>
  <pageMargins left="0.70866141732283472" right="0.39370078740157483" top="0.74803149606299213" bottom="0.74803149606299213" header="0.31496062992125984" footer="0.31496062992125984"/>
  <pageSetup paperSize="9" scale="88" orientation="portrait" r:id="rId1"/>
  <colBreaks count="1" manualBreakCount="1">
    <brk id="3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1301</vt:lpstr>
      <vt:lpstr>1302</vt:lpstr>
      <vt:lpstr>1303</vt:lpstr>
      <vt:lpstr>1304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2017-11-28T02:50:15Z</cp:lastPrinted>
  <dcterms:created xsi:type="dcterms:W3CDTF">2001-05-14T22:55:51Z</dcterms:created>
  <dcterms:modified xsi:type="dcterms:W3CDTF">2017-11-28T02:57:06Z</dcterms:modified>
</cp:coreProperties>
</file>