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10.13.22\share\（新）生産振興\27 経営支援関連事業\01_農地利用効率化等支援交付金\要望調査\"/>
    </mc:Choice>
  </mc:AlternateContent>
  <bookViews>
    <workbookView xWindow="-105" yWindow="-105" windowWidth="19425" windowHeight="10425" tabRatio="811"/>
  </bookViews>
  <sheets>
    <sheet name="付加価値額計画（個人）" sheetId="33" r:id="rId1"/>
    <sheet name="販売計画" sheetId="25" r:id="rId2"/>
    <sheet name="雑収入明細" sheetId="37" r:id="rId3"/>
  </sheets>
  <externalReferences>
    <externalReference r:id="rId4"/>
  </externalReferences>
  <definedNames>
    <definedName name="_xlnm.Print_Area" localSheetId="2">雑収入明細!$A$1:$M$21</definedName>
    <definedName name="_xlnm.Print_Area" localSheetId="1">販売計画!$A$1:$N$51</definedName>
    <definedName name="_xlnm.Print_Area" localSheetId="0">'付加価値額計画（個人）'!$A$1:$M$55</definedName>
    <definedName name="管轄局">[1]Sheet1!$B$3:$B$11</definedName>
    <definedName name="政策目的">[1]Sheet1!$G$3:$G$5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1" i="25" l="1"/>
  <c r="J51" i="25"/>
  <c r="H51" i="25"/>
  <c r="F51" i="25"/>
  <c r="D50" i="25"/>
  <c r="L49" i="25"/>
  <c r="J49" i="25"/>
  <c r="H49" i="25"/>
  <c r="F49" i="25"/>
  <c r="L28" i="25"/>
  <c r="J28" i="25"/>
  <c r="H28" i="25"/>
  <c r="F28" i="25"/>
  <c r="F27" i="25"/>
  <c r="H27" i="25"/>
  <c r="L26" i="25"/>
  <c r="J26" i="25"/>
  <c r="H26" i="25"/>
  <c r="L25" i="25"/>
  <c r="J25" i="25"/>
  <c r="H25" i="25"/>
  <c r="F25" i="25"/>
  <c r="H24" i="25"/>
  <c r="H19" i="25"/>
  <c r="H14" i="25"/>
  <c r="J24" i="25"/>
  <c r="J19" i="25"/>
  <c r="J14" i="25"/>
  <c r="L24" i="25"/>
  <c r="L19" i="25"/>
  <c r="L14" i="25"/>
  <c r="L12" i="25"/>
  <c r="L9" i="25"/>
  <c r="J9" i="25"/>
  <c r="H9" i="25"/>
  <c r="L7" i="25"/>
  <c r="J7" i="25"/>
  <c r="H7" i="25"/>
  <c r="D22" i="25"/>
  <c r="D17" i="25"/>
  <c r="D12" i="25"/>
  <c r="D7" i="25"/>
  <c r="D18" i="25"/>
  <c r="D13" i="25"/>
  <c r="F23" i="25"/>
  <c r="F18" i="25"/>
  <c r="F13" i="25"/>
  <c r="G14" i="37"/>
  <c r="D49" i="25" l="1"/>
  <c r="D8" i="25"/>
  <c r="J43" i="33" l="1"/>
  <c r="K43" i="33"/>
  <c r="I42" i="33"/>
  <c r="J42" i="33"/>
  <c r="K42" i="33"/>
  <c r="H18" i="33"/>
  <c r="H13" i="33"/>
  <c r="K6" i="37" l="1"/>
  <c r="J6" i="37"/>
  <c r="I6" i="37"/>
  <c r="H6" i="37"/>
  <c r="G6" i="37"/>
  <c r="H22" i="25"/>
  <c r="L32" i="33"/>
  <c r="J27" i="25" l="1"/>
  <c r="L27" i="25" l="1"/>
  <c r="D51" i="25" l="1"/>
  <c r="F7" i="25"/>
  <c r="F17" i="25"/>
  <c r="L17" i="25"/>
  <c r="J17" i="25"/>
  <c r="H17" i="25"/>
  <c r="F8" i="25" l="1"/>
  <c r="H14" i="37"/>
  <c r="I43" i="33" l="1"/>
  <c r="G41" i="33"/>
  <c r="G42" i="33"/>
  <c r="G18" i="33" s="1"/>
  <c r="G14" i="33"/>
  <c r="G10" i="33" s="1"/>
  <c r="D40" i="25"/>
  <c r="D37" i="25"/>
  <c r="D34" i="25"/>
  <c r="D31" i="25"/>
  <c r="D45" i="25" s="1"/>
  <c r="D41" i="25" l="1"/>
  <c r="G8" i="33"/>
  <c r="H14" i="33" l="1"/>
  <c r="H10" i="33" s="1"/>
  <c r="L23" i="33" l="1"/>
  <c r="L21" i="33"/>
  <c r="L34" i="33"/>
  <c r="L40" i="33"/>
  <c r="L39" i="33"/>
  <c r="L38" i="33"/>
  <c r="H42" i="33"/>
  <c r="L42" i="33" l="1"/>
  <c r="L15" i="33"/>
  <c r="L12" i="33"/>
  <c r="I17" i="37"/>
  <c r="J17" i="37" l="1"/>
  <c r="H17" i="37"/>
  <c r="K17" i="37" l="1"/>
  <c r="L17" i="37" s="1"/>
  <c r="A8" i="33"/>
  <c r="L48" i="33" l="1"/>
  <c r="K46" i="33"/>
  <c r="J46" i="33"/>
  <c r="I46" i="33"/>
  <c r="H46" i="33"/>
  <c r="L44" i="33"/>
  <c r="L37" i="33"/>
  <c r="L36" i="33"/>
  <c r="L35" i="33"/>
  <c r="L33" i="33"/>
  <c r="L31" i="33"/>
  <c r="L30" i="33"/>
  <c r="L29" i="33"/>
  <c r="L28" i="33"/>
  <c r="L27" i="33"/>
  <c r="L25" i="33"/>
  <c r="L24" i="33"/>
  <c r="L22" i="33"/>
  <c r="L20" i="33"/>
  <c r="L19" i="33"/>
  <c r="I18" i="33" l="1"/>
  <c r="L46" i="33"/>
  <c r="H8" i="33"/>
  <c r="L41" i="33"/>
  <c r="L26" i="33"/>
  <c r="J18" i="33" l="1"/>
  <c r="L16" i="33"/>
  <c r="H50" i="33"/>
  <c r="K18" i="33" l="1"/>
  <c r="L43" i="33"/>
  <c r="L18" i="33" l="1"/>
  <c r="L40" i="25" l="1"/>
  <c r="J40" i="25"/>
  <c r="H40" i="25"/>
  <c r="F40" i="25"/>
  <c r="L37" i="25"/>
  <c r="J37" i="25"/>
  <c r="H37" i="25"/>
  <c r="F37" i="25"/>
  <c r="L34" i="25"/>
  <c r="J34" i="25"/>
  <c r="H34" i="25"/>
  <c r="F34" i="25"/>
  <c r="N31" i="25"/>
  <c r="N45" i="25" s="1"/>
  <c r="L31" i="25"/>
  <c r="L45" i="25" s="1"/>
  <c r="J31" i="25"/>
  <c r="J45" i="25" s="1"/>
  <c r="H31" i="25"/>
  <c r="H45" i="25" s="1"/>
  <c r="F31" i="25"/>
  <c r="F45" i="25" s="1"/>
  <c r="L22" i="25"/>
  <c r="J22" i="25"/>
  <c r="F22" i="25"/>
  <c r="J12" i="25"/>
  <c r="H12" i="25"/>
  <c r="F12" i="25"/>
  <c r="F41" i="25" l="1"/>
  <c r="H41" i="25"/>
  <c r="H42" i="25" s="1"/>
  <c r="J41" i="25"/>
  <c r="J42" i="25" s="1"/>
  <c r="L41" i="25"/>
  <c r="L42" i="25" s="1"/>
  <c r="J14" i="37"/>
  <c r="J13" i="33" s="1"/>
  <c r="K14" i="37"/>
  <c r="K13" i="33" s="1"/>
  <c r="L13" i="33" s="1"/>
  <c r="K11" i="33"/>
  <c r="I14" i="37"/>
  <c r="I13" i="33" s="1"/>
  <c r="I11" i="33"/>
  <c r="F46" i="25"/>
  <c r="J11" i="33" l="1"/>
  <c r="H46" i="25"/>
  <c r="H47" i="25" s="1"/>
  <c r="I14" i="33"/>
  <c r="I10" i="33" s="1"/>
  <c r="J46" i="25"/>
  <c r="J47" i="25" s="1"/>
  <c r="J14" i="33"/>
  <c r="J10" i="33" s="1"/>
  <c r="L46" i="25"/>
  <c r="L47" i="25" s="1"/>
  <c r="I8" i="33" l="1"/>
  <c r="I50" i="33"/>
  <c r="K14" i="33"/>
  <c r="L11" i="33"/>
  <c r="J8" i="33"/>
  <c r="M8" i="33" s="1"/>
  <c r="J50" i="33"/>
  <c r="K10" i="33" l="1"/>
  <c r="K8" i="33" s="1"/>
  <c r="L8" i="33" s="1"/>
  <c r="L14" i="33"/>
  <c r="L10" i="33" l="1"/>
  <c r="K50" i="33"/>
  <c r="L50" i="33" s="1"/>
  <c r="D23" i="25"/>
  <c r="D25" i="25"/>
  <c r="D46" i="25" s="1"/>
</calcChain>
</file>

<file path=xl/comments1.xml><?xml version="1.0" encoding="utf-8"?>
<comments xmlns="http://schemas.openxmlformats.org/spreadsheetml/2006/main">
  <authors>
    <author>北澤　みなみ</author>
    <author>山之内 講敏(YAMANOCHI Michitoshi)</author>
    <author>山之内　講敏</author>
  </authors>
  <commentList>
    <comment ref="H6" authorId="0" shapeId="0">
      <text>
        <r>
          <rPr>
            <b/>
            <sz val="9"/>
            <color indexed="81"/>
            <rFont val="MS P ゴシック"/>
            <family val="3"/>
            <charset val="128"/>
          </rPr>
          <t>現時点では、令和7年の申告書をもとに入力してください。</t>
        </r>
      </text>
    </comment>
    <comment ref="K8" authorId="1" shapeId="0">
      <text>
        <r>
          <rPr>
            <b/>
            <sz val="9"/>
            <color indexed="81"/>
            <rFont val="MS P ゴシック"/>
            <family val="3"/>
            <charset val="128"/>
          </rPr>
          <t>　</t>
        </r>
        <r>
          <rPr>
            <b/>
            <sz val="9"/>
            <color indexed="10"/>
            <rFont val="MS P ゴシック"/>
            <family val="3"/>
            <charset val="128"/>
          </rPr>
          <t>農業経営改善計画や青年就農計画との整合</t>
        </r>
        <r>
          <rPr>
            <b/>
            <sz val="9"/>
            <color indexed="81"/>
            <rFont val="MS P ゴシック"/>
            <family val="3"/>
            <charset val="128"/>
          </rPr>
          <t>が図られている必要があります。　
　所得目標に達しない場合は、少なくとも市町村基本構想で掲げている所得目標の過半を超える水準を目指してください。
　人件費だけで付加価値額では、要綱第１趣旨でいう(助成対象者の）「所得の増大を図る」とはなりませんから、</t>
        </r>
        <r>
          <rPr>
            <b/>
            <sz val="9"/>
            <color indexed="10"/>
            <rFont val="MS P ゴシック"/>
            <family val="3"/>
            <charset val="128"/>
          </rPr>
          <t>②収入総額＞③費用総額</t>
        </r>
        <r>
          <rPr>
            <b/>
            <sz val="9"/>
            <color indexed="81"/>
            <rFont val="MS P ゴシック"/>
            <family val="3"/>
            <charset val="128"/>
          </rPr>
          <t>となっているか、確認します。
　現状や１年度目、２年度目に付加価値額がマイナスでも要望することは可能ですが、</t>
        </r>
        <r>
          <rPr>
            <b/>
            <sz val="9"/>
            <color indexed="10"/>
            <rFont val="MS P ゴシック"/>
            <family val="3"/>
            <charset val="128"/>
          </rPr>
          <t>付加価値額がマイナスの理由,プラスに転ずる方法等を詳細に確認</t>
        </r>
        <r>
          <rPr>
            <b/>
            <sz val="9"/>
            <color indexed="81"/>
            <rFont val="MS P ゴシック"/>
            <family val="3"/>
            <charset val="128"/>
          </rPr>
          <t>します。</t>
        </r>
      </text>
    </comment>
    <comment ref="I15" authorId="1" shapeId="0">
      <text>
        <r>
          <rPr>
            <b/>
            <sz val="9"/>
            <color indexed="81"/>
            <rFont val="MS P ゴシック"/>
            <family val="3"/>
            <charset val="128"/>
          </rPr>
          <t>前期末の棚卸高が、翌期の期首棚卸高になります。</t>
        </r>
      </text>
    </comment>
    <comment ref="M18" authorId="2" shapeId="0">
      <text>
        <r>
          <rPr>
            <sz val="9"/>
            <color indexed="81"/>
            <rFont val="MS P ゴシック"/>
            <family val="3"/>
            <charset val="128"/>
          </rPr>
          <t>経営コストの縮減につながるところは、特に記載し、その内訳を参考資料として整理しておくこと</t>
        </r>
      </text>
    </comment>
  </commentList>
</comments>
</file>

<file path=xl/comments2.xml><?xml version="1.0" encoding="utf-8"?>
<comments xmlns="http://schemas.openxmlformats.org/spreadsheetml/2006/main">
  <authors>
    <author>東海農政局</author>
    <author>山之内　講敏</author>
    <author>山之内 講敏(YAMANOCHI Michitoshi)</author>
  </authors>
  <commentList>
    <comment ref="D4" authorId="0" shapeId="0">
      <text>
        <r>
          <rPr>
            <sz val="9"/>
            <color indexed="81"/>
            <rFont val="ＭＳ Ｐゴシック"/>
            <family val="3"/>
            <charset val="128"/>
          </rPr>
          <t>　R5が自然災害等で異常値となっている場合に活用。その場合は過去３年なり5年の平均を現状とする場合あり。</t>
        </r>
      </text>
    </comment>
    <comment ref="F4" authorId="0" shapeId="0">
      <text>
        <r>
          <rPr>
            <sz val="9"/>
            <color indexed="81"/>
            <rFont val="ＭＳ Ｐゴシック"/>
            <family val="3"/>
            <charset val="128"/>
          </rPr>
          <t>現状は計画承認時点で客観的に把握できる直近の資料を用いて記入する。</t>
        </r>
      </text>
    </comment>
    <comment ref="H4" authorId="0" shapeId="0">
      <text>
        <r>
          <rPr>
            <sz val="9"/>
            <color indexed="81"/>
            <rFont val="ＭＳ Ｐゴシック"/>
            <family val="3"/>
            <charset val="128"/>
          </rPr>
          <t>支援計画承認時に４年度の作付面積が判明している場合、１年度目の生産規模は４年度の実績値を用いる。
（例えば、７月末が計画承認の場合、水稲は既に作付が終了しており、経営所得安定対策の営農計画書は提出済のことから、４年度は計画値でなく実績値を用いる）
なお、機械導入前に既に目標達成（売上高の10％以上拡大）が見込ま
れる場合、「機械導入前に目標達成が見込まることが分かっていたにもかかわらず安易な目標設定をした」と指摘を受ける要因となるため、機械導入後の時点から10％以上の拡大ができることを説明できる目標とする。</t>
        </r>
      </text>
    </comment>
    <comment ref="N4" authorId="0" shapeId="0">
      <text>
        <r>
          <rPr>
            <sz val="9"/>
            <color indexed="81"/>
            <rFont val="ＭＳ Ｐゴシック"/>
            <family val="3"/>
            <charset val="128"/>
          </rPr>
          <t>生産規模、単収、販売単価等の根拠を記載する。
必要に応じて参考資料を添付する。</t>
        </r>
      </text>
    </comment>
    <comment ref="B6" authorId="0" shapeId="0">
      <text>
        <r>
          <rPr>
            <sz val="9"/>
            <color indexed="81"/>
            <rFont val="ＭＳ Ｐゴシック"/>
            <family val="3"/>
            <charset val="128"/>
          </rPr>
          <t>機械導入による効果がある場合は反映させる（例：ロータリー導入により排水性が向上し、小麦や大豆の単収が向上する）</t>
        </r>
      </text>
    </comment>
    <comment ref="B8" authorId="0" shapeId="0">
      <text>
        <r>
          <rPr>
            <sz val="9"/>
            <color indexed="81"/>
            <rFont val="ＭＳ Ｐゴシック"/>
            <family val="3"/>
            <charset val="128"/>
          </rPr>
          <t>機械導入効果がある場合は反映させる（例：コンバイン導入により適期収穫が可能となり、一等級玄米の出荷割合が増加し単価が向上する）</t>
        </r>
      </text>
    </comment>
    <comment ref="N10" authorId="1" shapeId="0">
      <text>
        <r>
          <rPr>
            <sz val="9"/>
            <color indexed="81"/>
            <rFont val="MS P ゴシック"/>
            <family val="3"/>
            <charset val="128"/>
          </rPr>
          <t>単収、販売単価、生産規模の向上の根拠を記載し、その内訳を参考資料として整理しておくこと。</t>
        </r>
      </text>
    </comment>
    <comment ref="L46" authorId="0" shapeId="0">
      <text>
        <r>
          <rPr>
            <sz val="9"/>
            <color indexed="81"/>
            <rFont val="ＭＳ Ｐゴシック"/>
            <family val="3"/>
            <charset val="128"/>
          </rPr>
          <t>新規就農者にあっては、青年等就農計画等に記載された年間農業所得目標から換算された売上高又は現状の売上高に1.1を乗じた売上高のうち、いずれか高いものが目標となっていること</t>
        </r>
      </text>
    </comment>
    <comment ref="L47" authorId="0" shapeId="0">
      <text>
        <r>
          <rPr>
            <sz val="9"/>
            <color indexed="81"/>
            <rFont val="ＭＳ Ｐゴシック"/>
            <family val="3"/>
            <charset val="128"/>
          </rPr>
          <t>導入する機械等の効果相応分の増加率とする。（単純に10％増の目標とすると、10％相応分の能力の機械等を導入すればよく、過大投資となるのでは、と会計検査で指摘を受けることとなります）</t>
        </r>
      </text>
    </comment>
    <comment ref="L50" authorId="2" shapeId="0">
      <text>
        <r>
          <rPr>
            <b/>
            <sz val="9"/>
            <color indexed="81"/>
            <rFont val="MS P ゴシック"/>
            <family val="3"/>
            <charset val="128"/>
          </rPr>
          <t>　経営面積の成果目標と一致するよう、お願いします。
　経営面積は、受益の作物だけでなく、経営全体の面積です。</t>
        </r>
      </text>
    </comment>
  </commentList>
</comments>
</file>

<file path=xl/comments3.xml><?xml version="1.0" encoding="utf-8"?>
<comments xmlns="http://schemas.openxmlformats.org/spreadsheetml/2006/main">
  <authors>
    <author>山之内　講敏</author>
  </authors>
  <commentList>
    <comment ref="M12" authorId="0" shapeId="0">
      <text>
        <r>
          <rPr>
            <b/>
            <sz val="9"/>
            <color indexed="81"/>
            <rFont val="MS P ゴシック"/>
            <family val="3"/>
            <charset val="128"/>
          </rPr>
          <t>農外収入なので、このような収入は計上しないでください。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<sst xmlns="http://schemas.openxmlformats.org/spreadsheetml/2006/main" count="404" uniqueCount="147">
  <si>
    <t>④</t>
    <phoneticPr fontId="1"/>
  </si>
  <si>
    <t>－</t>
  </si>
  <si>
    <t>生産規模</t>
    <rPh sb="0" eb="2">
      <t>セイサン</t>
    </rPh>
    <rPh sb="2" eb="4">
      <t>キボ</t>
    </rPh>
    <phoneticPr fontId="1"/>
  </si>
  <si>
    <t>単収</t>
    <rPh sb="0" eb="1">
      <t>タン</t>
    </rPh>
    <rPh sb="1" eb="2">
      <t>シュウ</t>
    </rPh>
    <phoneticPr fontId="1"/>
  </si>
  <si>
    <t>生産量</t>
    <rPh sb="0" eb="2">
      <t>セイサン</t>
    </rPh>
    <rPh sb="2" eb="3">
      <t>リョウ</t>
    </rPh>
    <phoneticPr fontId="1"/>
  </si>
  <si>
    <t>販売単価</t>
    <rPh sb="0" eb="2">
      <t>ハンバイ</t>
    </rPh>
    <rPh sb="2" eb="4">
      <t>タンカ</t>
    </rPh>
    <phoneticPr fontId="1"/>
  </si>
  <si>
    <t>円/kg</t>
    <rPh sb="0" eb="1">
      <t>エン</t>
    </rPh>
    <phoneticPr fontId="1"/>
  </si>
  <si>
    <t>販売額</t>
    <rPh sb="0" eb="2">
      <t>ハンバイ</t>
    </rPh>
    <rPh sb="2" eb="3">
      <t>ガク</t>
    </rPh>
    <phoneticPr fontId="1"/>
  </si>
  <si>
    <t>円</t>
    <rPh sb="0" eb="1">
      <t>エン</t>
    </rPh>
    <phoneticPr fontId="1"/>
  </si>
  <si>
    <t>製品名</t>
    <rPh sb="0" eb="3">
      <t>セイヒンメイ</t>
    </rPh>
    <phoneticPr fontId="1"/>
  </si>
  <si>
    <t>製造量</t>
    <rPh sb="0" eb="2">
      <t>セイゾウ</t>
    </rPh>
    <rPh sb="2" eb="3">
      <t>リョウ</t>
    </rPh>
    <phoneticPr fontId="1"/>
  </si>
  <si>
    <t>減価償却費</t>
    <rPh sb="0" eb="2">
      <t>ゲンカ</t>
    </rPh>
    <rPh sb="2" eb="5">
      <t>ショウキャクヒ</t>
    </rPh>
    <phoneticPr fontId="1"/>
  </si>
  <si>
    <t>現状</t>
    <rPh sb="0" eb="2">
      <t>ゲンジョウ</t>
    </rPh>
    <phoneticPr fontId="1"/>
  </si>
  <si>
    <t>１年度目</t>
    <rPh sb="1" eb="3">
      <t>ネンド</t>
    </rPh>
    <rPh sb="3" eb="4">
      <t>メ</t>
    </rPh>
    <phoneticPr fontId="1"/>
  </si>
  <si>
    <t>２年度目</t>
    <rPh sb="1" eb="3">
      <t>ネンド</t>
    </rPh>
    <rPh sb="3" eb="4">
      <t>メ</t>
    </rPh>
    <phoneticPr fontId="1"/>
  </si>
  <si>
    <t>租税公課</t>
    <rPh sb="0" eb="2">
      <t>ソゼイ</t>
    </rPh>
    <rPh sb="2" eb="4">
      <t>コウカ</t>
    </rPh>
    <phoneticPr fontId="1"/>
  </si>
  <si>
    <t>肥料費</t>
    <rPh sb="0" eb="3">
      <t>ヒリョウヒ</t>
    </rPh>
    <phoneticPr fontId="1"/>
  </si>
  <si>
    <t>諸材料費</t>
    <rPh sb="0" eb="1">
      <t>ショ</t>
    </rPh>
    <rPh sb="1" eb="4">
      <t>ザイリョウヒ</t>
    </rPh>
    <phoneticPr fontId="1"/>
  </si>
  <si>
    <t>動力光熱費</t>
    <rPh sb="0" eb="2">
      <t>ドウリョク</t>
    </rPh>
    <rPh sb="2" eb="5">
      <t>コウネツヒ</t>
    </rPh>
    <phoneticPr fontId="1"/>
  </si>
  <si>
    <t>農具費</t>
    <rPh sb="0" eb="2">
      <t>ノウグ</t>
    </rPh>
    <rPh sb="2" eb="3">
      <t>ヒ</t>
    </rPh>
    <phoneticPr fontId="1"/>
  </si>
  <si>
    <t>修繕費</t>
    <rPh sb="0" eb="3">
      <t>シュウゼンヒ</t>
    </rPh>
    <phoneticPr fontId="1"/>
  </si>
  <si>
    <t>地代・賃借料</t>
    <rPh sb="0" eb="2">
      <t>チダイ</t>
    </rPh>
    <rPh sb="3" eb="6">
      <t>チンシャクリョウ</t>
    </rPh>
    <phoneticPr fontId="1"/>
  </si>
  <si>
    <t>農業共済掛金</t>
    <rPh sb="0" eb="2">
      <t>ノウギョウ</t>
    </rPh>
    <rPh sb="2" eb="4">
      <t>キョウサイ</t>
    </rPh>
    <rPh sb="4" eb="6">
      <t>カケキン</t>
    </rPh>
    <phoneticPr fontId="1"/>
  </si>
  <si>
    <t>土地改良費</t>
    <rPh sb="0" eb="2">
      <t>トチ</t>
    </rPh>
    <rPh sb="2" eb="5">
      <t>カイリョウヒ</t>
    </rPh>
    <phoneticPr fontId="1"/>
  </si>
  <si>
    <t>ａ</t>
  </si>
  <si>
    <t>kg/10a</t>
  </si>
  <si>
    <t>kg</t>
  </si>
  <si>
    <t>円/kg</t>
  </si>
  <si>
    <t>円</t>
  </si>
  <si>
    <t>区　分</t>
    <rPh sb="0" eb="1">
      <t>ク</t>
    </rPh>
    <rPh sb="2" eb="3">
      <t>ブン</t>
    </rPh>
    <phoneticPr fontId="1"/>
  </si>
  <si>
    <t>根拠</t>
    <rPh sb="0" eb="2">
      <t>コンキョ</t>
    </rPh>
    <phoneticPr fontId="1"/>
  </si>
  <si>
    <t>①</t>
    <phoneticPr fontId="1"/>
  </si>
  <si>
    <t>ａ</t>
    <phoneticPr fontId="1"/>
  </si>
  <si>
    <t>②</t>
    <phoneticPr fontId="1"/>
  </si>
  <si>
    <t>kg/10a</t>
    <phoneticPr fontId="1"/>
  </si>
  <si>
    <t>①×②=③</t>
    <phoneticPr fontId="1"/>
  </si>
  <si>
    <t>kg</t>
    <phoneticPr fontId="1"/>
  </si>
  <si>
    <t>④</t>
    <phoneticPr fontId="1"/>
  </si>
  <si>
    <t>③×④</t>
    <phoneticPr fontId="1"/>
  </si>
  <si>
    <t>①</t>
    <phoneticPr fontId="1"/>
  </si>
  <si>
    <t>②</t>
    <phoneticPr fontId="1"/>
  </si>
  <si>
    <t>①×②=③</t>
    <phoneticPr fontId="1"/>
  </si>
  <si>
    <t>④</t>
    <phoneticPr fontId="1"/>
  </si>
  <si>
    <t>③×④</t>
    <phoneticPr fontId="1"/>
  </si>
  <si>
    <t>販売金額　計</t>
    <rPh sb="0" eb="2">
      <t>ハンバイ</t>
    </rPh>
    <rPh sb="2" eb="3">
      <t>キン</t>
    </rPh>
    <rPh sb="3" eb="4">
      <t>ガク</t>
    </rPh>
    <rPh sb="5" eb="6">
      <t>ケイ</t>
    </rPh>
    <phoneticPr fontId="1"/>
  </si>
  <si>
    <t>⑤</t>
    <phoneticPr fontId="1"/>
  </si>
  <si>
    <t>拡大率</t>
    <rPh sb="0" eb="3">
      <t>カクダイリツ</t>
    </rPh>
    <phoneticPr fontId="1"/>
  </si>
  <si>
    <t>－</t>
    <phoneticPr fontId="1"/>
  </si>
  <si>
    <t>％</t>
    <phoneticPr fontId="1"/>
  </si>
  <si>
    <t>【農産物加工品製造・販売の部】</t>
    <rPh sb="1" eb="4">
      <t>ノウサンブツ</t>
    </rPh>
    <rPh sb="4" eb="7">
      <t>カコウヒン</t>
    </rPh>
    <rPh sb="7" eb="9">
      <t>セイゾウ</t>
    </rPh>
    <rPh sb="10" eb="12">
      <t>ハンバイ</t>
    </rPh>
    <rPh sb="13" eb="14">
      <t>ブ</t>
    </rPh>
    <phoneticPr fontId="1"/>
  </si>
  <si>
    <t>①×②</t>
    <phoneticPr fontId="1"/>
  </si>
  <si>
    <t>kg</t>
    <phoneticPr fontId="1"/>
  </si>
  <si>
    <t>①×②</t>
    <phoneticPr fontId="1"/>
  </si>
  <si>
    <t>⑥</t>
    <phoneticPr fontId="1"/>
  </si>
  <si>
    <t>－</t>
    <phoneticPr fontId="1"/>
  </si>
  <si>
    <t>％</t>
    <phoneticPr fontId="1"/>
  </si>
  <si>
    <t>【販売金額　総計】</t>
    <rPh sb="1" eb="3">
      <t>ハンバイ</t>
    </rPh>
    <rPh sb="3" eb="4">
      <t>キン</t>
    </rPh>
    <rPh sb="4" eb="5">
      <t>ガク</t>
    </rPh>
    <rPh sb="6" eb="8">
      <t>ソウケイ</t>
    </rPh>
    <phoneticPr fontId="1"/>
  </si>
  <si>
    <t>⑤＋⑥</t>
    <phoneticPr fontId="1"/>
  </si>
  <si>
    <t>拡大率</t>
  </si>
  <si>
    <t>％</t>
  </si>
  <si>
    <t>販売計画より</t>
    <rPh sb="0" eb="2">
      <t>ハンバイ</t>
    </rPh>
    <rPh sb="2" eb="4">
      <t>ケイカク</t>
    </rPh>
    <phoneticPr fontId="1"/>
  </si>
  <si>
    <t>荷造運搬手数料</t>
    <rPh sb="0" eb="2">
      <t>ニヅク</t>
    </rPh>
    <rPh sb="2" eb="4">
      <t>ウンパン</t>
    </rPh>
    <rPh sb="4" eb="7">
      <t>テスウリョウ</t>
    </rPh>
    <phoneticPr fontId="1"/>
  </si>
  <si>
    <t>整備内容</t>
    <rPh sb="0" eb="2">
      <t>セイビ</t>
    </rPh>
    <rPh sb="2" eb="4">
      <t>ナイヨウ</t>
    </rPh>
    <phoneticPr fontId="1"/>
  </si>
  <si>
    <t>対象作物名</t>
    <rPh sb="0" eb="2">
      <t>タイショウ</t>
    </rPh>
    <rPh sb="2" eb="4">
      <t>サクモツ</t>
    </rPh>
    <rPh sb="4" eb="5">
      <t>メイ</t>
    </rPh>
    <phoneticPr fontId="1"/>
  </si>
  <si>
    <t>目標年度</t>
    <rPh sb="0" eb="2">
      <t>モクヒョウ</t>
    </rPh>
    <rPh sb="2" eb="4">
      <t>ネンド</t>
    </rPh>
    <phoneticPr fontId="1"/>
  </si>
  <si>
    <t>拡大率</t>
    <rPh sb="0" eb="2">
      <t>カクダイ</t>
    </rPh>
    <rPh sb="2" eb="3">
      <t>リツ</t>
    </rPh>
    <phoneticPr fontId="1"/>
  </si>
  <si>
    <t>備　考
（増減理由を記入）</t>
    <rPh sb="0" eb="1">
      <t>ソナエ</t>
    </rPh>
    <rPh sb="2" eb="3">
      <t>コウ</t>
    </rPh>
    <rPh sb="5" eb="7">
      <t>ゾウゲン</t>
    </rPh>
    <rPh sb="7" eb="9">
      <t>リユウ</t>
    </rPh>
    <rPh sb="10" eb="12">
      <t>キニュウ</t>
    </rPh>
    <phoneticPr fontId="1"/>
  </si>
  <si>
    <t>※必要に応じて項目を追加・修正して下さい</t>
    <rPh sb="1" eb="3">
      <t>ヒツヨウ</t>
    </rPh>
    <rPh sb="4" eb="5">
      <t>オウ</t>
    </rPh>
    <rPh sb="7" eb="9">
      <t>コウモク</t>
    </rPh>
    <rPh sb="10" eb="12">
      <t>ツイカ</t>
    </rPh>
    <rPh sb="13" eb="15">
      <t>シュウセイ</t>
    </rPh>
    <rPh sb="17" eb="18">
      <t>クダ</t>
    </rPh>
    <phoneticPr fontId="1"/>
  </si>
  <si>
    <t>作業用衣料費</t>
    <rPh sb="0" eb="2">
      <t>サギョウ</t>
    </rPh>
    <rPh sb="2" eb="3">
      <t>ヨウ</t>
    </rPh>
    <rPh sb="3" eb="6">
      <t>イリョウヒ</t>
    </rPh>
    <phoneticPr fontId="1"/>
  </si>
  <si>
    <t>雇人費（④）</t>
    <rPh sb="0" eb="1">
      <t>ヤト</t>
    </rPh>
    <rPh sb="1" eb="2">
      <t>ヒト</t>
    </rPh>
    <rPh sb="2" eb="3">
      <t>ヒ</t>
    </rPh>
    <phoneticPr fontId="1"/>
  </si>
  <si>
    <t>就業者数（人）</t>
    <rPh sb="0" eb="3">
      <t>シュウギョウシャ</t>
    </rPh>
    <rPh sb="3" eb="4">
      <t>スウ</t>
    </rPh>
    <rPh sb="5" eb="6">
      <t>ヒト</t>
    </rPh>
    <phoneticPr fontId="1"/>
  </si>
  <si>
    <t>※就業者1人当たりで目標設定しない場合は空欄</t>
    <rPh sb="1" eb="4">
      <t>シュウギョウシャ</t>
    </rPh>
    <rPh sb="5" eb="6">
      <t>ヒト</t>
    </rPh>
    <rPh sb="6" eb="7">
      <t>ア</t>
    </rPh>
    <phoneticPr fontId="1"/>
  </si>
  <si>
    <t>※１　現状値は青色申告決算書（損益計算書）から記入。</t>
    <rPh sb="3" eb="5">
      <t>ゲンジョウ</t>
    </rPh>
    <rPh sb="5" eb="6">
      <t>チ</t>
    </rPh>
    <rPh sb="7" eb="9">
      <t>アオイロ</t>
    </rPh>
    <rPh sb="9" eb="11">
      <t>シンコク</t>
    </rPh>
    <rPh sb="11" eb="14">
      <t>ケッサンショ</t>
    </rPh>
    <rPh sb="15" eb="17">
      <t>ソンエキ</t>
    </rPh>
    <rPh sb="17" eb="20">
      <t>ケイサンショ</t>
    </rPh>
    <rPh sb="23" eb="25">
      <t>キニュウ</t>
    </rPh>
    <phoneticPr fontId="1"/>
  </si>
  <si>
    <t>　　 　常時従事者でない者は、従事日数で人数換算。（240日・人/名）</t>
    <rPh sb="12" eb="13">
      <t>モノ</t>
    </rPh>
    <rPh sb="29" eb="30">
      <t>ニチ</t>
    </rPh>
    <rPh sb="31" eb="32">
      <t>ヒト</t>
    </rPh>
    <rPh sb="33" eb="34">
      <t>メイ</t>
    </rPh>
    <phoneticPr fontId="1"/>
  </si>
  <si>
    <t>（％）</t>
    <phoneticPr fontId="1"/>
  </si>
  <si>
    <t>（A）</t>
    <phoneticPr fontId="1"/>
  </si>
  <si>
    <t>（B）</t>
    <phoneticPr fontId="1"/>
  </si>
  <si>
    <t>（C）</t>
    <phoneticPr fontId="1"/>
  </si>
  <si>
    <t>（D）</t>
    <phoneticPr fontId="1"/>
  </si>
  <si>
    <t>（D-A)/（A）*100</t>
    <phoneticPr fontId="1"/>
  </si>
  <si>
    <t>種苗費</t>
    <phoneticPr fontId="1"/>
  </si>
  <si>
    <t>農業所得（円）</t>
    <rPh sb="0" eb="2">
      <t>ノウギョウ</t>
    </rPh>
    <rPh sb="2" eb="4">
      <t>ショトク</t>
    </rPh>
    <rPh sb="5" eb="6">
      <t>エン</t>
    </rPh>
    <phoneticPr fontId="1"/>
  </si>
  <si>
    <t>②－③</t>
    <phoneticPr fontId="1"/>
  </si>
  <si>
    <t xml:space="preserve">②－③＋④ </t>
    <phoneticPr fontId="1"/>
  </si>
  <si>
    <t>※減価償却費は自己資金による投資計画を含めて算定する</t>
    <rPh sb="1" eb="3">
      <t>ゲンカ</t>
    </rPh>
    <rPh sb="3" eb="6">
      <t>ショウキャクヒ</t>
    </rPh>
    <rPh sb="7" eb="9">
      <t>ジコ</t>
    </rPh>
    <rPh sb="9" eb="11">
      <t>シキン</t>
    </rPh>
    <rPh sb="14" eb="16">
      <t>トウシ</t>
    </rPh>
    <rPh sb="16" eb="18">
      <t>ケイカク</t>
    </rPh>
    <rPh sb="19" eb="20">
      <t>フク</t>
    </rPh>
    <rPh sb="22" eb="24">
      <t>サンテイ</t>
    </rPh>
    <phoneticPr fontId="1"/>
  </si>
  <si>
    <t>農産物販売金額合計</t>
    <rPh sb="0" eb="3">
      <t>ノウサンブツ</t>
    </rPh>
    <rPh sb="3" eb="5">
      <t>ハンバイ</t>
    </rPh>
    <rPh sb="5" eb="7">
      <t>キンガク</t>
    </rPh>
    <rPh sb="7" eb="9">
      <t>ゴウケイ</t>
    </rPh>
    <phoneticPr fontId="1"/>
  </si>
  <si>
    <t>家事消費・事業消費金額</t>
    <rPh sb="5" eb="7">
      <t>ジギョウ</t>
    </rPh>
    <rPh sb="7" eb="9">
      <t>ショウヒ</t>
    </rPh>
    <rPh sb="9" eb="11">
      <t>キンガク</t>
    </rPh>
    <phoneticPr fontId="1"/>
  </si>
  <si>
    <t>雑　収　入</t>
    <rPh sb="0" eb="1">
      <t>ザツ</t>
    </rPh>
    <rPh sb="2" eb="3">
      <t>オサム</t>
    </rPh>
    <rPh sb="4" eb="5">
      <t>ニュウ</t>
    </rPh>
    <phoneticPr fontId="1"/>
  </si>
  <si>
    <t>期首</t>
    <rPh sb="0" eb="2">
      <t>キシュ</t>
    </rPh>
    <phoneticPr fontId="1"/>
  </si>
  <si>
    <t>期末</t>
    <rPh sb="0" eb="2">
      <t>キマツ</t>
    </rPh>
    <phoneticPr fontId="1"/>
  </si>
  <si>
    <t>農産物の棚卸高</t>
    <rPh sb="0" eb="3">
      <t>ノウサンブツ</t>
    </rPh>
    <rPh sb="4" eb="6">
      <t>タナオロ</t>
    </rPh>
    <rPh sb="6" eb="7">
      <t>ダカ</t>
    </rPh>
    <phoneticPr fontId="1"/>
  </si>
  <si>
    <t>②</t>
    <phoneticPr fontId="1"/>
  </si>
  <si>
    <t>雑収入明細</t>
    <rPh sb="0" eb="1">
      <t>ザツ</t>
    </rPh>
    <rPh sb="1" eb="3">
      <t>シュウニュウ</t>
    </rPh>
    <rPh sb="3" eb="5">
      <t>メイサイ</t>
    </rPh>
    <phoneticPr fontId="1"/>
  </si>
  <si>
    <t>経営安定対策交付金</t>
    <rPh sb="0" eb="2">
      <t>ケイエイ</t>
    </rPh>
    <rPh sb="2" eb="4">
      <t>アンテイ</t>
    </rPh>
    <rPh sb="4" eb="6">
      <t>タイサク</t>
    </rPh>
    <rPh sb="6" eb="9">
      <t>コウフキン</t>
    </rPh>
    <phoneticPr fontId="1"/>
  </si>
  <si>
    <t>水田活用の直接支払交付金</t>
    <rPh sb="5" eb="7">
      <t>チョクセツ</t>
    </rPh>
    <rPh sb="7" eb="9">
      <t>シハラ</t>
    </rPh>
    <phoneticPr fontId="1"/>
  </si>
  <si>
    <t>入院保険金</t>
    <rPh sb="0" eb="2">
      <t>ニュウイン</t>
    </rPh>
    <rPh sb="2" eb="5">
      <t>ホケンキン</t>
    </rPh>
    <phoneticPr fontId="1"/>
  </si>
  <si>
    <t>①</t>
    <phoneticPr fontId="1"/>
  </si>
  <si>
    <t>③</t>
    <phoneticPr fontId="1"/>
  </si>
  <si>
    <t>⑤</t>
    <phoneticPr fontId="1"/>
  </si>
  <si>
    <t>①＋②＋③＋④</t>
    <phoneticPr fontId="1"/>
  </si>
  <si>
    <t>うち付加価値額に算入する雑収入</t>
    <rPh sb="2" eb="4">
      <t>フカ</t>
    </rPh>
    <rPh sb="4" eb="7">
      <t>カチガク</t>
    </rPh>
    <rPh sb="8" eb="10">
      <t>サンニュウ</t>
    </rPh>
    <rPh sb="12" eb="13">
      <t>ザツ</t>
    </rPh>
    <rPh sb="13" eb="15">
      <t>シュウニュウ</t>
    </rPh>
    <phoneticPr fontId="1"/>
  </si>
  <si>
    <t>①＋②</t>
    <phoneticPr fontId="1"/>
  </si>
  <si>
    <t>※２　農業次世代人材投資事業（経営開始型）は算入しない。</t>
    <rPh sb="3" eb="5">
      <t>ノウギョウ</t>
    </rPh>
    <phoneticPr fontId="1"/>
  </si>
  <si>
    <t>※３　給与などの農外収入は、算入しない。</t>
    <phoneticPr fontId="1"/>
  </si>
  <si>
    <t>雑収入明細より</t>
    <rPh sb="0" eb="1">
      <t>ザツ</t>
    </rPh>
    <rPh sb="1" eb="3">
      <t>シュウニュウ</t>
    </rPh>
    <rPh sb="3" eb="5">
      <t>メイサイ</t>
    </rPh>
    <phoneticPr fontId="1"/>
  </si>
  <si>
    <t>付加価値額の拡大計画（個人事業者用）</t>
    <rPh sb="0" eb="2">
      <t>フカ</t>
    </rPh>
    <rPh sb="2" eb="5">
      <t>カチガク</t>
    </rPh>
    <rPh sb="6" eb="8">
      <t>カクダイ</t>
    </rPh>
    <rPh sb="8" eb="10">
      <t>ケイカク</t>
    </rPh>
    <rPh sb="11" eb="13">
      <t>コジン</t>
    </rPh>
    <rPh sb="13" eb="16">
      <t>ジギョウシャ</t>
    </rPh>
    <rPh sb="16" eb="17">
      <t>ヨウ</t>
    </rPh>
    <phoneticPr fontId="1"/>
  </si>
  <si>
    <t>素畜費</t>
    <rPh sb="0" eb="1">
      <t>ソ</t>
    </rPh>
    <rPh sb="1" eb="2">
      <t>チク</t>
    </rPh>
    <rPh sb="2" eb="3">
      <t>ヒ</t>
    </rPh>
    <phoneticPr fontId="1"/>
  </si>
  <si>
    <t>飼料費</t>
    <rPh sb="0" eb="3">
      <t>シリョウヒ</t>
    </rPh>
    <phoneticPr fontId="1"/>
  </si>
  <si>
    <t>農薬・衛生費</t>
    <rPh sb="0" eb="2">
      <t>ノウヤク</t>
    </rPh>
    <rPh sb="3" eb="6">
      <t>エイセイヒ</t>
    </rPh>
    <phoneticPr fontId="1"/>
  </si>
  <si>
    <t>利子割引料</t>
    <rPh sb="0" eb="2">
      <t>リシ</t>
    </rPh>
    <rPh sb="2" eb="5">
      <t>ワリビキリョウ</t>
    </rPh>
    <phoneticPr fontId="1"/>
  </si>
  <si>
    <t>農産物以外
の棚卸残高
（仕掛品）</t>
    <rPh sb="0" eb="3">
      <t>ノウサンブツ</t>
    </rPh>
    <rPh sb="3" eb="5">
      <t>イガイ</t>
    </rPh>
    <rPh sb="7" eb="9">
      <t>タナオロ</t>
    </rPh>
    <rPh sb="9" eb="10">
      <t>ザン</t>
    </rPh>
    <rPh sb="10" eb="11">
      <t>ダカ</t>
    </rPh>
    <rPh sb="13" eb="15">
      <t>シカ</t>
    </rPh>
    <rPh sb="15" eb="16">
      <t>ヒン</t>
    </rPh>
    <phoneticPr fontId="1"/>
  </si>
  <si>
    <t>雑費</t>
    <rPh sb="0" eb="2">
      <t>ザッピ</t>
    </rPh>
    <phoneticPr fontId="1"/>
  </si>
  <si>
    <t>図書研修費</t>
    <rPh sb="0" eb="2">
      <t>トショ</t>
    </rPh>
    <rPh sb="2" eb="5">
      <t>ケンシュウヒ</t>
    </rPh>
    <phoneticPr fontId="1"/>
  </si>
  <si>
    <t>固定資産圧縮損</t>
    <rPh sb="0" eb="4">
      <t>コテイシサン</t>
    </rPh>
    <rPh sb="4" eb="7">
      <t>アッシュクソン</t>
    </rPh>
    <phoneticPr fontId="1"/>
  </si>
  <si>
    <t>※２　各種引当金・準備金等は、付加価値額に算入しないため、省略している。（基盤強化準備金、専従者給与は算入しない。）</t>
    <rPh sb="3" eb="5">
      <t>カクシュ</t>
    </rPh>
    <rPh sb="5" eb="8">
      <t>ヒキアテキン</t>
    </rPh>
    <rPh sb="9" eb="12">
      <t>ジュンビキン</t>
    </rPh>
    <rPh sb="12" eb="13">
      <t>トウ</t>
    </rPh>
    <rPh sb="15" eb="17">
      <t>フカ</t>
    </rPh>
    <rPh sb="17" eb="20">
      <t>カチガク</t>
    </rPh>
    <rPh sb="21" eb="23">
      <t>サンニュウ</t>
    </rPh>
    <rPh sb="29" eb="31">
      <t>ショウリャク</t>
    </rPh>
    <rPh sb="37" eb="39">
      <t>キバン</t>
    </rPh>
    <rPh sb="39" eb="41">
      <t>キョウカ</t>
    </rPh>
    <rPh sb="41" eb="44">
      <t>ジュンビキン</t>
    </rPh>
    <rPh sb="45" eb="48">
      <t>センジュウシャ</t>
    </rPh>
    <rPh sb="48" eb="50">
      <t>キュウヨ</t>
    </rPh>
    <rPh sb="51" eb="53">
      <t>サンニュウ</t>
    </rPh>
    <phoneticPr fontId="1"/>
  </si>
  <si>
    <t>※４　就業者数は、専従者給与の対象者を含む。</t>
    <rPh sb="3" eb="6">
      <t>シュウギョウシャ</t>
    </rPh>
    <rPh sb="6" eb="7">
      <t>スウ</t>
    </rPh>
    <phoneticPr fontId="1"/>
  </si>
  <si>
    <t>④人件費（雇人費）</t>
    <rPh sb="1" eb="4">
      <t>ジンケンヒ</t>
    </rPh>
    <phoneticPr fontId="1"/>
  </si>
  <si>
    <t>収入総額（円）　（4－5＋6)</t>
    <phoneticPr fontId="1"/>
  </si>
  <si>
    <t>小計（1＋2＋3）</t>
    <rPh sb="0" eb="2">
      <t>ショウケイ</t>
    </rPh>
    <phoneticPr fontId="1"/>
  </si>
  <si>
    <t>小  計</t>
    <rPh sb="0" eb="1">
      <t>ショウ</t>
    </rPh>
    <rPh sb="3" eb="4">
      <t>ケイ</t>
    </rPh>
    <phoneticPr fontId="1"/>
  </si>
  <si>
    <t>③</t>
    <phoneticPr fontId="1"/>
  </si>
  <si>
    <t>費用総額（円）　（30＋31－32）</t>
    <phoneticPr fontId="1"/>
  </si>
  <si>
    <t>※３　人件費（雇人費）には、賃金、雑給、給与、賞与、法定福利費、福利厚生費が含まれます。</t>
    <rPh sb="3" eb="6">
      <t>ジンケンヒ</t>
    </rPh>
    <rPh sb="7" eb="8">
      <t>ヤトイ</t>
    </rPh>
    <rPh sb="8" eb="9">
      <t>ニン</t>
    </rPh>
    <rPh sb="9" eb="10">
      <t>ヒ</t>
    </rPh>
    <rPh sb="14" eb="16">
      <t>チンギン</t>
    </rPh>
    <rPh sb="17" eb="19">
      <t>ザツキュウ</t>
    </rPh>
    <rPh sb="20" eb="22">
      <t>キュウヨ</t>
    </rPh>
    <rPh sb="23" eb="25">
      <t>ショウヨ</t>
    </rPh>
    <rPh sb="26" eb="28">
      <t>ホウテイ</t>
    </rPh>
    <rPh sb="28" eb="31">
      <t>フクリヒ</t>
    </rPh>
    <rPh sb="32" eb="34">
      <t>フクリ</t>
    </rPh>
    <rPh sb="34" eb="37">
      <t>コウセイヒ</t>
    </rPh>
    <rPh sb="38" eb="39">
      <t>フク</t>
    </rPh>
    <phoneticPr fontId="1"/>
  </si>
  <si>
    <t>○○税還付金</t>
    <rPh sb="2" eb="3">
      <t>ゼイ</t>
    </rPh>
    <rPh sb="3" eb="6">
      <t>カンプキン</t>
    </rPh>
    <phoneticPr fontId="1"/>
  </si>
  <si>
    <t>⑥</t>
    <phoneticPr fontId="1"/>
  </si>
  <si>
    <t>⑦</t>
    <phoneticPr fontId="1"/>
  </si>
  <si>
    <t>※必要に応じて項目を追加・修正して下さい</t>
    <rPh sb="1" eb="3">
      <t>ヒツヨウ</t>
    </rPh>
    <rPh sb="4" eb="5">
      <t>オウ</t>
    </rPh>
    <rPh sb="7" eb="9">
      <t>コウモク</t>
    </rPh>
    <rPh sb="10" eb="12">
      <t>ツイカ</t>
    </rPh>
    <rPh sb="13" eb="15">
      <t>シュウセイ</t>
    </rPh>
    <rPh sb="17" eb="18">
      <t>クダ</t>
    </rPh>
    <phoneticPr fontId="3"/>
  </si>
  <si>
    <t>車両関係費</t>
    <rPh sb="0" eb="5">
      <t>シャリョウカンケイヒ</t>
    </rPh>
    <phoneticPr fontId="1"/>
  </si>
  <si>
    <t>消耗品費</t>
    <rPh sb="0" eb="4">
      <t>ショウモウヒンヒ</t>
    </rPh>
    <phoneticPr fontId="1"/>
  </si>
  <si>
    <t>持続化給付金</t>
    <rPh sb="0" eb="6">
      <t>ジゾクカキュウフキン</t>
    </rPh>
    <phoneticPr fontId="1"/>
  </si>
  <si>
    <t>安定事業交付金等</t>
    <rPh sb="0" eb="2">
      <t>アンテイ</t>
    </rPh>
    <rPh sb="2" eb="4">
      <t>ジギョウ</t>
    </rPh>
    <rPh sb="4" eb="7">
      <t>コウフキン</t>
    </rPh>
    <rPh sb="7" eb="8">
      <t>トウ</t>
    </rPh>
    <phoneticPr fontId="1"/>
  </si>
  <si>
    <t>野菜段ボールなど</t>
    <rPh sb="0" eb="2">
      <t>ヤサイ</t>
    </rPh>
    <rPh sb="2" eb="3">
      <t>ダン</t>
    </rPh>
    <phoneticPr fontId="1"/>
  </si>
  <si>
    <t>水稲利用料など</t>
    <rPh sb="0" eb="2">
      <t>スイトウ</t>
    </rPh>
    <rPh sb="2" eb="5">
      <t>リヨウリョウ</t>
    </rPh>
    <phoneticPr fontId="1"/>
  </si>
  <si>
    <t>家事消費・事業消費金額</t>
    <phoneticPr fontId="1"/>
  </si>
  <si>
    <t>⑥</t>
    <phoneticPr fontId="1"/>
  </si>
  <si>
    <t>農産物販売金額合計</t>
    <phoneticPr fontId="1"/>
  </si>
  <si>
    <t>⑤-⑥</t>
    <phoneticPr fontId="1"/>
  </si>
  <si>
    <t>円</t>
    <rPh sb="0" eb="1">
      <t>エン</t>
    </rPh>
    <phoneticPr fontId="1"/>
  </si>
  <si>
    <t>経営面積(実面積)</t>
    <rPh sb="0" eb="4">
      <t>ケイエイメンセキ</t>
    </rPh>
    <rPh sb="5" eb="8">
      <t>ジツメンセキ</t>
    </rPh>
    <phoneticPr fontId="1"/>
  </si>
  <si>
    <t>生産規模合計（延べ作付面積）</t>
    <rPh sb="0" eb="2">
      <t>セイサン</t>
    </rPh>
    <rPh sb="2" eb="4">
      <t>キボ</t>
    </rPh>
    <rPh sb="4" eb="6">
      <t>ゴウケイ</t>
    </rPh>
    <rPh sb="7" eb="8">
      <t>ノ</t>
    </rPh>
    <rPh sb="9" eb="13">
      <t>サクツケメンセキ</t>
    </rPh>
    <phoneticPr fontId="1"/>
  </si>
  <si>
    <t>延べ作付面積－実面積</t>
    <rPh sb="0" eb="1">
      <t>ノ</t>
    </rPh>
    <rPh sb="2" eb="6">
      <t>サクツケメンセキ</t>
    </rPh>
    <rPh sb="7" eb="10">
      <t>ジツメンセキ</t>
    </rPh>
    <phoneticPr fontId="1"/>
  </si>
  <si>
    <t>「○○○○」の農業経営の現状と今後の販売計画</t>
    <rPh sb="7" eb="9">
      <t>ノウギョウ</t>
    </rPh>
    <rPh sb="9" eb="11">
      <t>ケイエイ</t>
    </rPh>
    <rPh sb="12" eb="14">
      <t>ゲンジョウ</t>
    </rPh>
    <rPh sb="15" eb="17">
      <t>コンゴ</t>
    </rPh>
    <rPh sb="18" eb="20">
      <t>ハンバイ</t>
    </rPh>
    <rPh sb="20" eb="22">
      <t>ケイカク</t>
    </rPh>
    <phoneticPr fontId="1"/>
  </si>
  <si>
    <t>※１　農業に関係する補助金等の収入を記入。</t>
    <rPh sb="15" eb="17">
      <t>シュウニュウ</t>
    </rPh>
    <phoneticPr fontId="1"/>
  </si>
  <si>
    <t>　市交付金　その他</t>
    <rPh sb="1" eb="2">
      <t>シ</t>
    </rPh>
    <rPh sb="2" eb="5">
      <t>コウフキン</t>
    </rPh>
    <rPh sb="8" eb="9">
      <t>タ</t>
    </rPh>
    <phoneticPr fontId="1"/>
  </si>
  <si>
    <t>1年度目</t>
    <rPh sb="1" eb="3">
      <t>ネンド</t>
    </rPh>
    <rPh sb="3" eb="4">
      <t>メ</t>
    </rPh>
    <phoneticPr fontId="1"/>
  </si>
  <si>
    <t>2年度目</t>
    <rPh sb="1" eb="3">
      <t>ネンド</t>
    </rPh>
    <rPh sb="3" eb="4">
      <t>メ</t>
    </rPh>
    <phoneticPr fontId="1"/>
  </si>
  <si>
    <t>3年度目</t>
    <rPh sb="1" eb="3">
      <t>ネンド</t>
    </rPh>
    <rPh sb="3" eb="4">
      <t>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</si>
</sst>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quot;年&quot;\)"/>
  </numFmts>
  <fonts count="26">
    <font>
      <sz val="11"/>
      <name val="ＭＳ Ｐゴシック"/>
      <family val="3"/>
      <charset val="128"/>
    </font>
    <font>
      <sz val="6"/>
      <name val="ＭＳ Ｐゴシック"/>
      <family val="3"/>
      <charset val="128"/>
    </font>
    <font>
      <sz val="11"/>
      <name val="ＭＳ Ｐゴシック"/>
      <family val="3"/>
      <charset val="128"/>
    </font>
    <font>
      <sz val="16"/>
      <name val="ＭＳ ゴシック"/>
      <family val="3"/>
      <charset val="128"/>
    </font>
    <font>
      <sz val="11"/>
      <name val="ＭＳ ゴシック"/>
      <family val="3"/>
      <charset val="128"/>
    </font>
    <font>
      <sz val="10"/>
      <name val="ＭＳ ゴシック"/>
      <family val="3"/>
      <charset val="128"/>
    </font>
    <font>
      <sz val="8"/>
      <name val="ＭＳ ゴシック"/>
      <family val="3"/>
      <charset val="128"/>
    </font>
    <font>
      <sz val="11"/>
      <color theme="1"/>
      <name val="ＭＳ Ｐゴシック"/>
      <family val="3"/>
      <charset val="128"/>
      <scheme val="minor"/>
    </font>
    <font>
      <sz val="11"/>
      <color rgb="FFFF000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1"/>
      <color theme="1"/>
      <name val="ＭＳ Ｐゴシック"/>
      <family val="2"/>
      <scheme val="minor"/>
    </font>
    <font>
      <sz val="9"/>
      <color indexed="81"/>
      <name val="ＭＳ Ｐゴシック"/>
      <family val="3"/>
      <charset val="128"/>
    </font>
    <font>
      <sz val="11"/>
      <name val="ＭＳ 明朝"/>
      <family val="1"/>
      <charset val="128"/>
    </font>
    <font>
      <sz val="9"/>
      <name val="ＭＳ ゴシック"/>
      <family val="3"/>
      <charset val="128"/>
    </font>
    <font>
      <b/>
      <sz val="11"/>
      <color rgb="FFFF0000"/>
      <name val="ＭＳ Ｐゴシック"/>
      <family val="3"/>
      <charset val="128"/>
    </font>
    <font>
      <sz val="11"/>
      <color rgb="FF0000FF"/>
      <name val="ＭＳ Ｐゴシック"/>
      <family val="3"/>
      <charset val="128"/>
    </font>
    <font>
      <sz val="8"/>
      <color theme="1"/>
      <name val="ＭＳ Ｐゴシック"/>
      <family val="3"/>
      <charset val="128"/>
      <scheme val="minor"/>
    </font>
    <font>
      <sz val="8"/>
      <name val="ＭＳ Ｐゴシック"/>
      <family val="3"/>
      <charset val="128"/>
    </font>
    <font>
      <sz val="11"/>
      <color rgb="FF0070C0"/>
      <name val="ＭＳ Ｐゴシック"/>
      <family val="3"/>
      <charset val="128"/>
    </font>
    <font>
      <sz val="7"/>
      <name val="ＭＳ ゴシック"/>
      <family val="3"/>
      <charset val="128"/>
    </font>
    <font>
      <sz val="9"/>
      <color indexed="81"/>
      <name val="MS P ゴシック"/>
      <family val="3"/>
      <charset val="128"/>
    </font>
    <font>
      <b/>
      <sz val="9"/>
      <color indexed="81"/>
      <name val="MS P ゴシック"/>
      <family val="3"/>
      <charset val="128"/>
    </font>
    <font>
      <b/>
      <sz val="9"/>
      <color indexed="10"/>
      <name val="MS P ゴシック"/>
      <family val="3"/>
      <charset val="128"/>
    </font>
    <font>
      <sz val="11"/>
      <name val="ＭＳ Ｐゴシック"/>
      <family val="3"/>
      <charset val="128"/>
      <scheme val="minor"/>
    </font>
    <font>
      <sz val="10"/>
      <color rgb="FFFF0000"/>
      <name val="ＭＳ Ｐゴシック"/>
      <family val="3"/>
      <charset val="128"/>
    </font>
  </fonts>
  <fills count="10">
    <fill>
      <patternFill patternType="none"/>
    </fill>
    <fill>
      <patternFill patternType="gray125"/>
    </fill>
    <fill>
      <patternFill patternType="solid">
        <fgColor rgb="FFCCFF99"/>
        <bgColor indexed="64"/>
      </patternFill>
    </fill>
    <fill>
      <patternFill patternType="solid">
        <fgColor rgb="FFFFFF99"/>
        <bgColor indexed="64"/>
      </patternFill>
    </fill>
    <fill>
      <patternFill patternType="solid">
        <fgColor rgb="FFFFE1FF"/>
        <bgColor indexed="64"/>
      </patternFill>
    </fill>
    <fill>
      <patternFill patternType="solid">
        <fgColor rgb="FFCCFFFF"/>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70">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hair">
        <color indexed="64"/>
      </bottom>
      <diagonal/>
    </border>
    <border>
      <left/>
      <right/>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dashed">
        <color indexed="64"/>
      </bottom>
      <diagonal/>
    </border>
    <border>
      <left style="hair">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dashed">
        <color indexed="64"/>
      </left>
      <right style="thin">
        <color indexed="64"/>
      </right>
      <top style="thin">
        <color indexed="64"/>
      </top>
      <bottom/>
      <diagonal/>
    </border>
    <border>
      <left style="dashed">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dashed">
        <color indexed="64"/>
      </left>
      <right style="thin">
        <color indexed="64"/>
      </right>
      <top/>
      <bottom style="medium">
        <color indexed="64"/>
      </bottom>
      <diagonal/>
    </border>
    <border>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style="thin">
        <color indexed="64"/>
      </left>
      <right/>
      <top/>
      <bottom/>
      <diagonal/>
    </border>
    <border>
      <left style="thin">
        <color indexed="64"/>
      </left>
      <right/>
      <top style="dashed">
        <color indexed="64"/>
      </top>
      <bottom/>
      <diagonal/>
    </border>
  </borders>
  <cellStyleXfs count="8">
    <xf numFmtId="0" fontId="0" fillId="0" borderId="0">
      <alignment vertical="center"/>
    </xf>
    <xf numFmtId="38" fontId="2" fillId="0" borderId="0" applyFont="0" applyFill="0" applyBorder="0" applyAlignment="0" applyProtection="0">
      <alignment vertical="center"/>
    </xf>
    <xf numFmtId="0" fontId="11" fillId="0" borderId="0"/>
    <xf numFmtId="0" fontId="2" fillId="0" borderId="0">
      <alignment vertical="center"/>
    </xf>
    <xf numFmtId="0" fontId="7" fillId="0" borderId="0">
      <alignment vertical="center"/>
    </xf>
    <xf numFmtId="0" fontId="13" fillId="0" borderId="0">
      <alignment vertical="center"/>
    </xf>
    <xf numFmtId="38" fontId="2" fillId="0" borderId="0" applyFont="0" applyFill="0" applyBorder="0" applyAlignment="0" applyProtection="0">
      <alignment vertical="center"/>
    </xf>
    <xf numFmtId="0" fontId="7" fillId="0" borderId="0">
      <alignment vertical="center"/>
    </xf>
  </cellStyleXfs>
  <cellXfs count="288">
    <xf numFmtId="0" fontId="0" fillId="0" borderId="0" xfId="0">
      <alignment vertical="center"/>
    </xf>
    <xf numFmtId="0" fontId="0" fillId="0" borderId="0" xfId="0" applyAlignment="1">
      <alignment vertical="center"/>
    </xf>
    <xf numFmtId="0" fontId="4" fillId="0" borderId="0" xfId="0" applyFont="1">
      <alignment vertical="center"/>
    </xf>
    <xf numFmtId="0" fontId="4" fillId="0" borderId="0" xfId="0" applyFont="1" applyAlignment="1">
      <alignment horizontal="left" vertical="center"/>
    </xf>
    <xf numFmtId="38" fontId="4" fillId="0" borderId="31" xfId="1" applyFont="1" applyBorder="1" applyAlignment="1">
      <alignment vertical="center" shrinkToFit="1"/>
    </xf>
    <xf numFmtId="38" fontId="4" fillId="0" borderId="32" xfId="1" applyFont="1" applyBorder="1" applyAlignment="1">
      <alignment vertical="center" shrinkToFit="1"/>
    </xf>
    <xf numFmtId="0" fontId="4" fillId="0" borderId="33" xfId="0" applyFont="1" applyBorder="1" applyAlignment="1">
      <alignment horizontal="left" vertical="center" shrinkToFit="1"/>
    </xf>
    <xf numFmtId="38" fontId="4" fillId="0" borderId="34" xfId="1" applyFont="1" applyBorder="1" applyAlignment="1">
      <alignment vertical="center" shrinkToFit="1"/>
    </xf>
    <xf numFmtId="0" fontId="4" fillId="0" borderId="35" xfId="0" applyFont="1" applyBorder="1" applyAlignment="1">
      <alignment horizontal="left" vertical="center" shrinkToFit="1"/>
    </xf>
    <xf numFmtId="0" fontId="4" fillId="0" borderId="0" xfId="0" applyFont="1" applyAlignment="1">
      <alignment vertical="center" shrinkToFit="1"/>
    </xf>
    <xf numFmtId="0" fontId="4" fillId="0" borderId="0" xfId="0" applyFont="1" applyAlignment="1">
      <alignment horizontal="left" vertical="center" shrinkToFit="1"/>
    </xf>
    <xf numFmtId="38" fontId="4" fillId="0" borderId="33" xfId="1" applyFont="1" applyBorder="1" applyAlignment="1">
      <alignment horizontal="left" vertical="center" shrinkToFit="1"/>
    </xf>
    <xf numFmtId="38" fontId="4" fillId="0" borderId="35" xfId="1" applyFont="1" applyBorder="1" applyAlignment="1">
      <alignment horizontal="left" vertical="center" shrinkToFit="1"/>
    </xf>
    <xf numFmtId="0" fontId="4" fillId="0" borderId="0" xfId="0" applyFont="1" applyBorder="1" applyAlignment="1">
      <alignment horizontal="center" vertical="center"/>
    </xf>
    <xf numFmtId="0" fontId="4" fillId="0" borderId="0" xfId="0" applyFont="1" applyBorder="1">
      <alignment vertical="center"/>
    </xf>
    <xf numFmtId="0" fontId="4" fillId="0" borderId="0" xfId="0" applyFont="1" applyBorder="1" applyAlignment="1">
      <alignment horizontal="left" vertical="center"/>
    </xf>
    <xf numFmtId="0" fontId="4" fillId="0" borderId="39" xfId="0" applyFont="1" applyBorder="1">
      <alignment vertical="center"/>
    </xf>
    <xf numFmtId="0" fontId="4" fillId="0" borderId="39" xfId="0" applyFont="1" applyBorder="1" applyAlignment="1">
      <alignment horizontal="righ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8" fillId="0" borderId="0" xfId="0" applyFont="1" applyAlignment="1">
      <alignment horizontal="right" vertical="center"/>
    </xf>
    <xf numFmtId="0" fontId="8" fillId="0" borderId="0" xfId="0" applyFont="1">
      <alignment vertical="center"/>
    </xf>
    <xf numFmtId="3" fontId="0" fillId="0" borderId="5" xfId="0" applyNumberFormat="1" applyFill="1" applyBorder="1">
      <alignment vertical="center"/>
    </xf>
    <xf numFmtId="0" fontId="4" fillId="0" borderId="43" xfId="0" applyFont="1" applyBorder="1" applyAlignment="1">
      <alignment horizontal="left" vertical="center" shrinkToFit="1"/>
    </xf>
    <xf numFmtId="0" fontId="0" fillId="0" borderId="0" xfId="0" applyFont="1">
      <alignment vertical="center"/>
    </xf>
    <xf numFmtId="0" fontId="0" fillId="0" borderId="13" xfId="0" applyFont="1" applyFill="1" applyBorder="1" applyAlignment="1">
      <alignment vertical="center" wrapText="1"/>
    </xf>
    <xf numFmtId="0" fontId="0" fillId="0" borderId="0" xfId="0"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4" fillId="0" borderId="31" xfId="0" applyFont="1" applyBorder="1" applyAlignment="1">
      <alignment horizontal="center" vertical="center"/>
    </xf>
    <xf numFmtId="0" fontId="14" fillId="0" borderId="52" xfId="0" applyFont="1" applyBorder="1" applyAlignment="1">
      <alignment horizontal="center" vertical="center" shrinkToFit="1"/>
    </xf>
    <xf numFmtId="0" fontId="4" fillId="0" borderId="32" xfId="0" applyFont="1" applyBorder="1" applyAlignment="1">
      <alignment horizontal="center" vertical="center"/>
    </xf>
    <xf numFmtId="0" fontId="14" fillId="0" borderId="53" xfId="0" applyFont="1" applyBorder="1" applyAlignment="1">
      <alignment horizontal="center" vertical="center" shrinkToFit="1"/>
    </xf>
    <xf numFmtId="0" fontId="4" fillId="0" borderId="34" xfId="0" applyFont="1" applyBorder="1" applyAlignment="1">
      <alignment horizontal="center" vertical="center"/>
    </xf>
    <xf numFmtId="0" fontId="14" fillId="0" borderId="54" xfId="0" applyFont="1" applyBorder="1" applyAlignment="1">
      <alignment horizontal="center" vertical="center" shrinkToFit="1"/>
    </xf>
    <xf numFmtId="0" fontId="14" fillId="0" borderId="55" xfId="0" applyFont="1" applyBorder="1" applyAlignment="1">
      <alignment horizontal="center" vertical="center" shrinkToFit="1"/>
    </xf>
    <xf numFmtId="38" fontId="4" fillId="0" borderId="40" xfId="1" applyFont="1" applyBorder="1" applyAlignment="1">
      <alignment vertical="center" shrinkToFit="1"/>
    </xf>
    <xf numFmtId="0" fontId="4" fillId="0" borderId="41" xfId="0" applyFont="1" applyBorder="1" applyAlignment="1">
      <alignment horizontal="left" vertical="center" shrinkToFit="1"/>
    </xf>
    <xf numFmtId="0" fontId="14" fillId="0" borderId="56" xfId="0" applyFont="1" applyBorder="1" applyAlignment="1">
      <alignment horizontal="center" vertical="center" shrinkToFit="1"/>
    </xf>
    <xf numFmtId="0" fontId="4" fillId="0" borderId="4" xfId="0" applyFont="1" applyBorder="1">
      <alignment vertical="center"/>
    </xf>
    <xf numFmtId="38" fontId="4" fillId="0" borderId="41" xfId="1" applyFont="1" applyBorder="1" applyAlignment="1">
      <alignment horizontal="left" vertical="center" shrinkToFit="1"/>
    </xf>
    <xf numFmtId="0" fontId="4" fillId="0" borderId="13" xfId="0" applyFont="1" applyBorder="1" applyAlignment="1">
      <alignment horizontal="center" vertical="center"/>
    </xf>
    <xf numFmtId="0" fontId="4" fillId="0" borderId="16" xfId="0" applyFont="1" applyBorder="1" applyAlignment="1">
      <alignment horizontal="center" vertical="center" shrinkToFit="1"/>
    </xf>
    <xf numFmtId="38" fontId="4" fillId="0" borderId="40" xfId="0" applyNumberFormat="1" applyFont="1" applyBorder="1" applyAlignment="1">
      <alignment vertical="center" shrinkToFit="1"/>
    </xf>
    <xf numFmtId="0" fontId="4" fillId="0" borderId="42" xfId="0" applyFont="1" applyBorder="1" applyAlignment="1">
      <alignment horizontal="left" vertical="center"/>
    </xf>
    <xf numFmtId="0" fontId="4" fillId="0" borderId="41" xfId="0" applyFont="1" applyBorder="1" applyAlignment="1">
      <alignment horizontal="left" vertical="center"/>
    </xf>
    <xf numFmtId="38" fontId="4" fillId="0" borderId="42" xfId="0" applyNumberFormat="1" applyFont="1" applyBorder="1" applyAlignment="1">
      <alignment vertical="center" shrinkToFit="1"/>
    </xf>
    <xf numFmtId="0" fontId="5" fillId="0" borderId="0" xfId="0" applyFont="1">
      <alignment vertical="center"/>
    </xf>
    <xf numFmtId="0" fontId="0" fillId="0" borderId="24" xfId="0" applyFill="1" applyBorder="1" applyAlignment="1">
      <alignment horizontal="left" vertical="center" shrinkToFit="1"/>
    </xf>
    <xf numFmtId="0" fontId="0" fillId="0" borderId="6" xfId="0" applyBorder="1" applyAlignment="1">
      <alignment horizontal="left" vertical="center" shrinkToFit="1"/>
    </xf>
    <xf numFmtId="0" fontId="0" fillId="0" borderId="8" xfId="0" applyFill="1" applyBorder="1" applyAlignment="1">
      <alignment horizontal="center" vertical="center"/>
    </xf>
    <xf numFmtId="0" fontId="0" fillId="0" borderId="10" xfId="0" applyFill="1" applyBorder="1" applyAlignment="1">
      <alignment horizontal="center" vertical="center"/>
    </xf>
    <xf numFmtId="0" fontId="0" fillId="0" borderId="25" xfId="0" applyFill="1" applyBorder="1" applyAlignment="1">
      <alignment horizontal="center" vertical="center"/>
    </xf>
    <xf numFmtId="0" fontId="0" fillId="0" borderId="11" xfId="0" applyFill="1" applyBorder="1" applyAlignment="1">
      <alignment horizontal="center" vertical="center"/>
    </xf>
    <xf numFmtId="0" fontId="0" fillId="0" borderId="6" xfId="0" applyFill="1" applyBorder="1" applyAlignment="1">
      <alignment horizontal="center" vertical="center"/>
    </xf>
    <xf numFmtId="0" fontId="0" fillId="0" borderId="0" xfId="0" applyFill="1" applyBorder="1" applyAlignment="1">
      <alignment horizontal="center" vertical="center"/>
    </xf>
    <xf numFmtId="0" fontId="0" fillId="0" borderId="7" xfId="0"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7" fillId="2" borderId="58" xfId="0" applyFont="1" applyFill="1" applyBorder="1" applyAlignment="1">
      <alignment horizontal="left" vertical="center"/>
    </xf>
    <xf numFmtId="0" fontId="7" fillId="2" borderId="45" xfId="0" applyFont="1" applyFill="1" applyBorder="1" applyAlignment="1">
      <alignment horizontal="left" vertical="center" wrapText="1"/>
    </xf>
    <xf numFmtId="38" fontId="0" fillId="2" borderId="3" xfId="1" applyFont="1" applyFill="1" applyBorder="1" applyAlignment="1">
      <alignment horizontal="right" vertical="center" wrapText="1"/>
    </xf>
    <xf numFmtId="38" fontId="0" fillId="0" borderId="15" xfId="1" applyFont="1" applyFill="1" applyBorder="1" applyAlignment="1">
      <alignment horizontal="left" vertical="center" wrapText="1"/>
    </xf>
    <xf numFmtId="0" fontId="7" fillId="0" borderId="47" xfId="0" applyFont="1" applyFill="1" applyBorder="1" applyAlignment="1">
      <alignment horizontal="left" vertical="center"/>
    </xf>
    <xf numFmtId="0" fontId="7" fillId="0" borderId="47" xfId="0" applyFont="1" applyFill="1" applyBorder="1" applyAlignment="1">
      <alignment horizontal="left" vertical="center" wrapText="1"/>
    </xf>
    <xf numFmtId="38" fontId="0" fillId="0" borderId="47" xfId="1" applyFont="1" applyFill="1" applyBorder="1" applyAlignment="1">
      <alignment horizontal="right" vertical="center" wrapText="1"/>
    </xf>
    <xf numFmtId="38" fontId="2" fillId="0" borderId="47" xfId="1" applyFont="1" applyFill="1" applyBorder="1" applyAlignment="1">
      <alignment horizontal="left" vertical="center" wrapText="1"/>
    </xf>
    <xf numFmtId="0" fontId="7" fillId="4" borderId="6" xfId="0" applyFont="1" applyFill="1" applyBorder="1" applyAlignment="1">
      <alignment horizontal="left" vertical="center"/>
    </xf>
    <xf numFmtId="0" fontId="7" fillId="4" borderId="39" xfId="0" applyFont="1" applyFill="1" applyBorder="1" applyAlignment="1">
      <alignment horizontal="left" vertical="center" wrapText="1"/>
    </xf>
    <xf numFmtId="38" fontId="0" fillId="4" borderId="2" xfId="1" applyFont="1" applyFill="1" applyBorder="1" applyAlignment="1">
      <alignment horizontal="right" vertical="center" wrapText="1"/>
    </xf>
    <xf numFmtId="38" fontId="0" fillId="0" borderId="59" xfId="1" applyFont="1" applyFill="1" applyBorder="1" applyAlignment="1">
      <alignment horizontal="left" vertical="center" wrapText="1"/>
    </xf>
    <xf numFmtId="0" fontId="0" fillId="4" borderId="6" xfId="0" applyFill="1" applyBorder="1" applyAlignment="1">
      <alignment vertical="center" wrapText="1"/>
    </xf>
    <xf numFmtId="0" fontId="0" fillId="0" borderId="13" xfId="0" applyFill="1" applyBorder="1" applyAlignment="1">
      <alignment vertical="center"/>
    </xf>
    <xf numFmtId="0" fontId="0" fillId="0" borderId="16" xfId="0" applyFill="1" applyBorder="1" applyAlignment="1">
      <alignment horizontal="center" vertical="center"/>
    </xf>
    <xf numFmtId="38" fontId="0" fillId="0" borderId="5" xfId="1" applyFont="1" applyFill="1" applyBorder="1" applyAlignment="1">
      <alignment horizontal="right" vertical="center" wrapText="1"/>
    </xf>
    <xf numFmtId="0" fontId="0" fillId="0" borderId="14" xfId="0" applyFill="1" applyBorder="1" applyAlignment="1">
      <alignment horizontal="left" vertical="center" wrapText="1"/>
    </xf>
    <xf numFmtId="0" fontId="0" fillId="4" borderId="28" xfId="0" applyFill="1" applyBorder="1" applyAlignment="1">
      <alignment vertical="center" wrapText="1"/>
    </xf>
    <xf numFmtId="0" fontId="0" fillId="0" borderId="15" xfId="0" applyFill="1" applyBorder="1" applyAlignment="1">
      <alignment horizontal="left" vertical="center" wrapText="1"/>
    </xf>
    <xf numFmtId="0" fontId="7" fillId="3" borderId="8" xfId="0" applyFont="1" applyFill="1" applyBorder="1" applyAlignment="1">
      <alignment horizontal="left" vertical="center"/>
    </xf>
    <xf numFmtId="0" fontId="7" fillId="3" borderId="48" xfId="0" applyFont="1" applyFill="1" applyBorder="1" applyAlignment="1">
      <alignment horizontal="left" vertical="center" wrapText="1"/>
    </xf>
    <xf numFmtId="0" fontId="7" fillId="3" borderId="26" xfId="0" applyFont="1" applyFill="1" applyBorder="1" applyAlignment="1">
      <alignment horizontal="left" vertical="center" wrapText="1"/>
    </xf>
    <xf numFmtId="38" fontId="0" fillId="3" borderId="21" xfId="1" applyFont="1" applyFill="1" applyBorder="1" applyAlignment="1">
      <alignment horizontal="right" vertical="center" wrapText="1"/>
    </xf>
    <xf numFmtId="38" fontId="0" fillId="0" borderId="27" xfId="1" applyFont="1" applyFill="1" applyBorder="1" applyAlignment="1">
      <alignment horizontal="left" vertical="center" wrapText="1"/>
    </xf>
    <xf numFmtId="0" fontId="0" fillId="3" borderId="6" xfId="0" applyFill="1" applyBorder="1" applyAlignment="1">
      <alignment vertical="center" wrapText="1"/>
    </xf>
    <xf numFmtId="0" fontId="0" fillId="0" borderId="12" xfId="0" applyFont="1" applyFill="1" applyBorder="1" applyAlignment="1">
      <alignment vertical="center"/>
    </xf>
    <xf numFmtId="0" fontId="0" fillId="0" borderId="13" xfId="0" applyFont="1" applyFill="1" applyBorder="1" applyAlignment="1">
      <alignment vertical="center"/>
    </xf>
    <xf numFmtId="0" fontId="16" fillId="0" borderId="51" xfId="0" applyFont="1" applyFill="1" applyBorder="1" applyAlignment="1">
      <alignment horizontal="center" vertical="center" shrinkToFit="1"/>
    </xf>
    <xf numFmtId="3" fontId="0" fillId="0" borderId="14" xfId="0" applyNumberFormat="1" applyFill="1" applyBorder="1" applyAlignment="1">
      <alignment horizontal="left" vertical="center" wrapText="1"/>
    </xf>
    <xf numFmtId="0" fontId="0" fillId="0" borderId="19" xfId="0" applyFont="1" applyFill="1" applyBorder="1" applyAlignment="1">
      <alignment vertical="center"/>
    </xf>
    <xf numFmtId="0" fontId="0" fillId="0" borderId="38" xfId="0" applyFont="1" applyFill="1" applyBorder="1" applyAlignment="1">
      <alignment vertical="center"/>
    </xf>
    <xf numFmtId="0" fontId="0" fillId="0" borderId="38" xfId="0" applyFont="1" applyFill="1" applyBorder="1" applyAlignment="1">
      <alignment vertical="center" wrapText="1"/>
    </xf>
    <xf numFmtId="0" fontId="16" fillId="0" borderId="61" xfId="0" applyFont="1" applyFill="1" applyBorder="1" applyAlignment="1">
      <alignment horizontal="center" vertical="center" shrinkToFit="1"/>
    </xf>
    <xf numFmtId="3" fontId="0" fillId="0" borderId="9" xfId="0" applyNumberFormat="1" applyFill="1" applyBorder="1">
      <alignment vertical="center"/>
    </xf>
    <xf numFmtId="3" fontId="0" fillId="0" borderId="60" xfId="0" applyNumberFormat="1" applyFill="1" applyBorder="1" applyAlignment="1">
      <alignment horizontal="left" vertical="center" wrapText="1"/>
    </xf>
    <xf numFmtId="3" fontId="0" fillId="0" borderId="5" xfId="0" applyNumberFormat="1" applyFill="1" applyBorder="1" applyAlignment="1">
      <alignment vertical="center"/>
    </xf>
    <xf numFmtId="3" fontId="0" fillId="0" borderId="9" xfId="0" applyNumberFormat="1" applyFont="1" applyFill="1" applyBorder="1">
      <alignment vertical="center"/>
    </xf>
    <xf numFmtId="0" fontId="0" fillId="3" borderId="28" xfId="0" applyFill="1" applyBorder="1" applyAlignment="1">
      <alignment vertical="center" wrapText="1"/>
    </xf>
    <xf numFmtId="0" fontId="16" fillId="0" borderId="62" xfId="0" applyFont="1" applyFill="1" applyBorder="1" applyAlignment="1">
      <alignment horizontal="center" vertical="center" shrinkToFit="1"/>
    </xf>
    <xf numFmtId="3" fontId="0" fillId="0" borderId="36" xfId="0" applyNumberFormat="1" applyFill="1" applyBorder="1">
      <alignment vertical="center"/>
    </xf>
    <xf numFmtId="3" fontId="0" fillId="0" borderId="36" xfId="0" applyNumberFormat="1" applyFill="1" applyBorder="1" applyAlignment="1">
      <alignment vertical="center"/>
    </xf>
    <xf numFmtId="3" fontId="0" fillId="0" borderId="15" xfId="0" applyNumberFormat="1" applyFill="1" applyBorder="1" applyAlignment="1">
      <alignment horizontal="left" vertical="center" wrapText="1"/>
    </xf>
    <xf numFmtId="0" fontId="7" fillId="5" borderId="22" xfId="0" applyFont="1" applyFill="1" applyBorder="1" applyAlignment="1">
      <alignment horizontal="left" vertical="center"/>
    </xf>
    <xf numFmtId="0" fontId="7" fillId="5" borderId="47" xfId="0" applyFont="1" applyFill="1" applyBorder="1" applyAlignment="1">
      <alignment horizontal="left" vertical="center" wrapText="1"/>
    </xf>
    <xf numFmtId="0" fontId="17" fillId="5" borderId="47" xfId="0" applyFont="1" applyFill="1" applyBorder="1" applyAlignment="1">
      <alignment horizontal="left" vertical="center" wrapText="1"/>
    </xf>
    <xf numFmtId="0" fontId="18" fillId="5" borderId="23" xfId="0" applyFont="1" applyFill="1" applyBorder="1" applyAlignment="1">
      <alignment vertical="center"/>
    </xf>
    <xf numFmtId="38" fontId="0" fillId="5" borderId="24" xfId="1" applyFont="1" applyFill="1" applyBorder="1" applyAlignment="1">
      <alignment horizontal="right" vertical="center" wrapText="1"/>
    </xf>
    <xf numFmtId="38" fontId="0" fillId="0" borderId="63" xfId="1" applyFont="1" applyFill="1" applyBorder="1" applyAlignment="1">
      <alignment horizontal="left" vertical="center" wrapText="1"/>
    </xf>
    <xf numFmtId="0" fontId="7" fillId="0" borderId="22" xfId="0" applyFont="1" applyFill="1" applyBorder="1" applyAlignment="1">
      <alignment horizontal="left" vertical="center"/>
    </xf>
    <xf numFmtId="40" fontId="0" fillId="0" borderId="24" xfId="1" applyNumberFormat="1" applyFont="1" applyFill="1" applyBorder="1" applyAlignment="1">
      <alignment horizontal="right" vertical="center" wrapText="1"/>
    </xf>
    <xf numFmtId="38" fontId="0" fillId="0" borderId="24" xfId="1" applyFont="1" applyFill="1" applyBorder="1" applyAlignment="1">
      <alignment horizontal="right" vertical="center" wrapText="1"/>
    </xf>
    <xf numFmtId="0" fontId="7" fillId="0" borderId="23" xfId="0" applyFont="1" applyFill="1" applyBorder="1" applyAlignment="1">
      <alignment horizontal="left" vertical="center" wrapText="1"/>
    </xf>
    <xf numFmtId="0" fontId="7" fillId="2" borderId="45" xfId="0" applyFont="1" applyFill="1" applyBorder="1" applyAlignment="1">
      <alignment horizontal="right" vertical="center"/>
    </xf>
    <xf numFmtId="0" fontId="7" fillId="2" borderId="18" xfId="0" applyFont="1" applyFill="1" applyBorder="1" applyAlignment="1">
      <alignment horizontal="right" vertical="center"/>
    </xf>
    <xf numFmtId="0" fontId="0" fillId="0" borderId="0" xfId="0" applyBorder="1" applyAlignment="1">
      <alignment vertical="center"/>
    </xf>
    <xf numFmtId="40" fontId="0" fillId="2" borderId="3" xfId="1" applyNumberFormat="1" applyFont="1" applyFill="1" applyBorder="1" applyAlignment="1">
      <alignment horizontal="right" vertical="center" wrapText="1"/>
    </xf>
    <xf numFmtId="40" fontId="0" fillId="4" borderId="2" xfId="1" applyNumberFormat="1" applyFont="1" applyFill="1" applyBorder="1" applyAlignment="1">
      <alignment horizontal="right" vertical="center" wrapText="1"/>
    </xf>
    <xf numFmtId="40" fontId="0" fillId="0" borderId="9" xfId="1" applyNumberFormat="1" applyFont="1" applyFill="1" applyBorder="1" applyAlignment="1">
      <alignment horizontal="right" vertical="center" wrapText="1"/>
    </xf>
    <xf numFmtId="40" fontId="0" fillId="0" borderId="5" xfId="1" applyNumberFormat="1" applyFont="1" applyFill="1" applyBorder="1" applyAlignment="1">
      <alignment horizontal="right" vertical="center" wrapText="1"/>
    </xf>
    <xf numFmtId="40" fontId="0" fillId="3" borderId="21" xfId="1" applyNumberFormat="1" applyFont="1" applyFill="1" applyBorder="1" applyAlignment="1">
      <alignment horizontal="right" vertical="center" wrapText="1"/>
    </xf>
    <xf numFmtId="40" fontId="0" fillId="0" borderId="5" xfId="0" applyNumberFormat="1" applyFill="1" applyBorder="1" applyAlignment="1">
      <alignment horizontal="right" vertical="center"/>
    </xf>
    <xf numFmtId="40" fontId="0" fillId="0" borderId="9" xfId="0" applyNumberFormat="1" applyFill="1" applyBorder="1" applyAlignment="1">
      <alignment horizontal="right" vertical="center"/>
    </xf>
    <xf numFmtId="40" fontId="0" fillId="0" borderId="3" xfId="0" applyNumberFormat="1" applyFill="1" applyBorder="1" applyAlignment="1">
      <alignment horizontal="right" vertical="center"/>
    </xf>
    <xf numFmtId="40" fontId="0" fillId="5" borderId="24" xfId="1" applyNumberFormat="1" applyFont="1" applyFill="1" applyBorder="1" applyAlignment="1">
      <alignment horizontal="right" vertical="center" wrapText="1"/>
    </xf>
    <xf numFmtId="40" fontId="4" fillId="0" borderId="20" xfId="1" applyNumberFormat="1" applyFont="1" applyBorder="1">
      <alignment vertical="center"/>
    </xf>
    <xf numFmtId="0" fontId="0" fillId="0" borderId="0" xfId="0" applyAlignment="1">
      <alignment horizontal="center" vertical="center"/>
    </xf>
    <xf numFmtId="0" fontId="0" fillId="0" borderId="30" xfId="0" applyFill="1" applyBorder="1" applyAlignment="1">
      <alignment horizontal="left" vertical="center" wrapText="1"/>
    </xf>
    <xf numFmtId="176" fontId="0" fillId="0" borderId="60" xfId="0" applyNumberFormat="1" applyFill="1" applyBorder="1" applyAlignment="1">
      <alignment vertical="center" wrapText="1"/>
    </xf>
    <xf numFmtId="176" fontId="0" fillId="0" borderId="30" xfId="0" applyNumberFormat="1" applyFill="1" applyBorder="1" applyAlignment="1">
      <alignment vertical="center" wrapText="1"/>
    </xf>
    <xf numFmtId="0" fontId="0" fillId="0" borderId="13" xfId="0" applyFill="1" applyBorder="1" applyAlignment="1">
      <alignment vertical="center" wrapText="1"/>
    </xf>
    <xf numFmtId="0" fontId="4" fillId="0" borderId="13" xfId="0" applyFont="1" applyFill="1" applyBorder="1" applyAlignment="1">
      <alignment horizontal="left" vertical="center"/>
    </xf>
    <xf numFmtId="176" fontId="0" fillId="0" borderId="14" xfId="0" applyNumberFormat="1" applyFill="1" applyBorder="1" applyAlignment="1">
      <alignment vertical="center" wrapText="1"/>
    </xf>
    <xf numFmtId="0" fontId="0" fillId="0" borderId="12" xfId="0" applyFill="1" applyBorder="1" applyAlignment="1">
      <alignment vertical="center"/>
    </xf>
    <xf numFmtId="0" fontId="0" fillId="0" borderId="19" xfId="0" applyFill="1" applyBorder="1" applyAlignment="1">
      <alignment vertical="center"/>
    </xf>
    <xf numFmtId="0" fontId="0" fillId="0" borderId="38" xfId="0" applyFill="1" applyBorder="1" applyAlignment="1">
      <alignment vertical="center"/>
    </xf>
    <xf numFmtId="38" fontId="0" fillId="0" borderId="1" xfId="1" applyFont="1" applyFill="1" applyBorder="1" applyAlignment="1">
      <alignment horizontal="right" vertical="center" wrapText="1"/>
    </xf>
    <xf numFmtId="40" fontId="0" fillId="0" borderId="1" xfId="1" applyNumberFormat="1" applyFont="1" applyFill="1" applyBorder="1" applyAlignment="1">
      <alignment horizontal="right" vertical="center" wrapText="1"/>
    </xf>
    <xf numFmtId="0" fontId="0" fillId="0" borderId="44" xfId="0" applyFill="1" applyBorder="1" applyAlignment="1">
      <alignment vertical="center"/>
    </xf>
    <xf numFmtId="38" fontId="0" fillId="0" borderId="36" xfId="1" applyFont="1" applyFill="1" applyBorder="1" applyAlignment="1">
      <alignment horizontal="right" vertical="center" wrapText="1"/>
    </xf>
    <xf numFmtId="0" fontId="0" fillId="0" borderId="13" xfId="0" applyFill="1" applyBorder="1" applyAlignment="1">
      <alignment horizontal="left" vertical="center" wrapText="1"/>
    </xf>
    <xf numFmtId="40" fontId="0" fillId="0" borderId="36" xfId="1" applyNumberFormat="1" applyFont="1" applyFill="1" applyBorder="1" applyAlignment="1">
      <alignment horizontal="right" vertical="center" wrapText="1"/>
    </xf>
    <xf numFmtId="0" fontId="0" fillId="0" borderId="13" xfId="0" applyFill="1" applyBorder="1" applyAlignment="1">
      <alignment horizontal="center" vertical="center" wrapText="1"/>
    </xf>
    <xf numFmtId="0" fontId="0" fillId="0" borderId="44" xfId="0" applyFill="1" applyBorder="1" applyAlignment="1">
      <alignment horizontal="center" vertical="center"/>
    </xf>
    <xf numFmtId="0" fontId="7" fillId="4" borderId="39" xfId="0" applyFont="1" applyFill="1" applyBorder="1" applyAlignment="1">
      <alignment horizontal="left" vertical="center"/>
    </xf>
    <xf numFmtId="0" fontId="7" fillId="4" borderId="4" xfId="0" applyFont="1" applyFill="1" applyBorder="1" applyAlignment="1">
      <alignment horizontal="right" vertical="center"/>
    </xf>
    <xf numFmtId="0" fontId="0" fillId="0" borderId="16" xfId="0" applyFill="1" applyBorder="1" applyAlignment="1">
      <alignment horizontal="right" vertical="center"/>
    </xf>
    <xf numFmtId="0" fontId="0" fillId="0" borderId="6" xfId="0" applyFill="1" applyBorder="1" applyAlignment="1">
      <alignment vertical="center" wrapText="1"/>
    </xf>
    <xf numFmtId="0" fontId="0" fillId="0" borderId="38" xfId="0" applyFill="1" applyBorder="1" applyAlignment="1">
      <alignment horizontal="left" vertical="center"/>
    </xf>
    <xf numFmtId="0" fontId="0" fillId="0" borderId="64" xfId="0" applyFill="1" applyBorder="1" applyAlignment="1">
      <alignment vertical="center"/>
    </xf>
    <xf numFmtId="0" fontId="0" fillId="0" borderId="44" xfId="0" applyFill="1" applyBorder="1" applyAlignment="1">
      <alignment vertical="center" wrapText="1"/>
    </xf>
    <xf numFmtId="38" fontId="0" fillId="0" borderId="44" xfId="1" applyFont="1" applyFill="1" applyBorder="1" applyAlignment="1">
      <alignment horizontal="right" vertical="center" wrapText="1"/>
    </xf>
    <xf numFmtId="0" fontId="4" fillId="0" borderId="44" xfId="0" applyFont="1" applyFill="1" applyBorder="1" applyAlignment="1">
      <alignment horizontal="left" vertical="center"/>
    </xf>
    <xf numFmtId="0" fontId="0" fillId="0" borderId="29" xfId="0" applyFill="1" applyBorder="1" applyAlignment="1">
      <alignment horizontal="right" vertical="center"/>
    </xf>
    <xf numFmtId="176" fontId="0" fillId="0" borderId="37" xfId="0" applyNumberFormat="1" applyFill="1" applyBorder="1" applyAlignment="1">
      <alignment vertical="center" wrapText="1"/>
    </xf>
    <xf numFmtId="0" fontId="7" fillId="0" borderId="8" xfId="0" applyFont="1" applyFill="1" applyBorder="1" applyAlignment="1">
      <alignment horizontal="left" vertical="center"/>
    </xf>
    <xf numFmtId="0" fontId="7" fillId="0" borderId="10" xfId="0" applyFont="1" applyFill="1" applyBorder="1" applyAlignment="1">
      <alignment horizontal="left" vertical="center" wrapText="1"/>
    </xf>
    <xf numFmtId="0" fontId="7" fillId="0" borderId="25" xfId="0" applyFont="1" applyFill="1" applyBorder="1" applyAlignment="1">
      <alignment horizontal="left" vertical="center" wrapText="1"/>
    </xf>
    <xf numFmtId="38" fontId="0" fillId="0" borderId="11" xfId="1" applyFont="1" applyFill="1" applyBorder="1" applyAlignment="1">
      <alignment horizontal="right" vertical="center" wrapText="1"/>
    </xf>
    <xf numFmtId="38" fontId="0" fillId="0" borderId="57" xfId="1" applyFont="1" applyFill="1" applyBorder="1" applyAlignment="1">
      <alignment horizontal="left" vertical="center" wrapText="1"/>
    </xf>
    <xf numFmtId="0" fontId="0" fillId="0" borderId="0" xfId="0" applyBorder="1">
      <alignment vertical="center"/>
    </xf>
    <xf numFmtId="0" fontId="7" fillId="0" borderId="44" xfId="0" applyFont="1" applyFill="1" applyBorder="1" applyAlignment="1">
      <alignment horizontal="left" vertical="center"/>
    </xf>
    <xf numFmtId="0" fontId="7" fillId="0" borderId="44" xfId="0" applyFont="1" applyFill="1" applyBorder="1" applyAlignment="1">
      <alignment horizontal="left" vertical="center" wrapText="1"/>
    </xf>
    <xf numFmtId="38" fontId="2" fillId="0" borderId="44" xfId="1" applyFont="1" applyFill="1" applyBorder="1" applyAlignment="1">
      <alignment horizontal="left" vertical="center" wrapText="1"/>
    </xf>
    <xf numFmtId="0" fontId="7" fillId="0" borderId="10" xfId="0" applyFont="1" applyFill="1" applyBorder="1" applyAlignment="1">
      <alignment horizontal="left" vertical="center"/>
    </xf>
    <xf numFmtId="38" fontId="0" fillId="0" borderId="10" xfId="1" applyFont="1" applyFill="1" applyBorder="1" applyAlignment="1">
      <alignment horizontal="right" vertical="center" wrapText="1"/>
    </xf>
    <xf numFmtId="38" fontId="2" fillId="0" borderId="10" xfId="1" applyFont="1" applyFill="1" applyBorder="1" applyAlignment="1">
      <alignment horizontal="left" vertical="center" wrapText="1"/>
    </xf>
    <xf numFmtId="0" fontId="0" fillId="0" borderId="13" xfId="0" applyFill="1" applyBorder="1" applyAlignment="1">
      <alignment horizontal="left" vertical="center" wrapText="1"/>
    </xf>
    <xf numFmtId="0" fontId="7" fillId="0" borderId="0" xfId="0" applyFont="1" applyFill="1" applyBorder="1" applyAlignment="1">
      <alignment horizontal="left" vertical="center"/>
    </xf>
    <xf numFmtId="0" fontId="19" fillId="0" borderId="61" xfId="0" quotePrefix="1" applyFont="1" applyFill="1" applyBorder="1" applyAlignment="1">
      <alignment horizontal="center" vertical="center"/>
    </xf>
    <xf numFmtId="0" fontId="19" fillId="0" borderId="51" xfId="0" applyFont="1" applyFill="1" applyBorder="1" applyAlignment="1">
      <alignment horizontal="center" vertical="center"/>
    </xf>
    <xf numFmtId="0" fontId="19" fillId="0" borderId="65" xfId="0" applyFont="1" applyFill="1" applyBorder="1" applyAlignment="1">
      <alignment horizontal="center" vertical="center"/>
    </xf>
    <xf numFmtId="0" fontId="0" fillId="0" borderId="13" xfId="0" applyFont="1" applyFill="1" applyBorder="1" applyAlignment="1">
      <alignment horizontal="center" vertical="center" wrapText="1"/>
    </xf>
    <xf numFmtId="0" fontId="0" fillId="0" borderId="45" xfId="0" applyFont="1" applyFill="1" applyBorder="1" applyAlignment="1">
      <alignment horizontal="center" vertical="center" wrapText="1"/>
    </xf>
    <xf numFmtId="0" fontId="7" fillId="3" borderId="48" xfId="0" applyFont="1" applyFill="1" applyBorder="1" applyAlignment="1">
      <alignment horizontal="left" vertical="center"/>
    </xf>
    <xf numFmtId="0" fontId="4" fillId="0" borderId="42" xfId="0" applyFont="1" applyBorder="1" applyAlignment="1">
      <alignment horizontal="left" vertical="center"/>
    </xf>
    <xf numFmtId="38" fontId="4" fillId="0" borderId="12" xfId="1" applyFont="1" applyBorder="1" applyAlignment="1">
      <alignment vertical="center" shrinkToFit="1"/>
    </xf>
    <xf numFmtId="0" fontId="4" fillId="0" borderId="16" xfId="0" applyFont="1" applyBorder="1" applyAlignment="1">
      <alignment horizontal="left" vertical="center" shrinkToFit="1"/>
    </xf>
    <xf numFmtId="0" fontId="0" fillId="6" borderId="11" xfId="0" applyFill="1" applyBorder="1" applyAlignment="1">
      <alignment horizontal="center" vertical="center"/>
    </xf>
    <xf numFmtId="0" fontId="0" fillId="6" borderId="1" xfId="0" applyFont="1" applyFill="1" applyBorder="1" applyAlignment="1">
      <alignment horizontal="center" vertical="center"/>
    </xf>
    <xf numFmtId="38" fontId="0" fillId="6" borderId="3" xfId="1" applyFont="1" applyFill="1" applyBorder="1" applyAlignment="1">
      <alignment horizontal="right" vertical="center" wrapText="1"/>
    </xf>
    <xf numFmtId="38" fontId="0" fillId="6" borderId="2" xfId="1" applyFont="1" applyFill="1" applyBorder="1" applyAlignment="1">
      <alignment horizontal="right" vertical="center" wrapText="1"/>
    </xf>
    <xf numFmtId="38" fontId="0" fillId="6" borderId="5" xfId="1" applyFont="1" applyFill="1" applyBorder="1" applyAlignment="1">
      <alignment horizontal="right" vertical="center" wrapText="1"/>
    </xf>
    <xf numFmtId="38" fontId="0" fillId="6" borderId="21" xfId="1" applyFont="1" applyFill="1" applyBorder="1" applyAlignment="1">
      <alignment horizontal="right" vertical="center" wrapText="1"/>
    </xf>
    <xf numFmtId="3" fontId="0" fillId="6" borderId="5" xfId="0" applyNumberFormat="1" applyFill="1" applyBorder="1">
      <alignment vertical="center"/>
    </xf>
    <xf numFmtId="177" fontId="15" fillId="6" borderId="1" xfId="0" applyNumberFormat="1" applyFont="1" applyFill="1" applyBorder="1" applyAlignment="1">
      <alignment horizontal="center" vertical="center"/>
    </xf>
    <xf numFmtId="0" fontId="7" fillId="6" borderId="47" xfId="0" applyFont="1" applyFill="1" applyBorder="1" applyAlignment="1">
      <alignment horizontal="left" vertical="center" wrapText="1"/>
    </xf>
    <xf numFmtId="38" fontId="2" fillId="6" borderId="17" xfId="1" quotePrefix="1" applyFont="1" applyFill="1" applyBorder="1" applyAlignment="1">
      <alignment horizontal="right" vertical="center"/>
    </xf>
    <xf numFmtId="38" fontId="2" fillId="6" borderId="16" xfId="1" applyFont="1" applyFill="1" applyBorder="1" applyAlignment="1">
      <alignment horizontal="right" vertical="center"/>
    </xf>
    <xf numFmtId="0" fontId="19" fillId="6" borderId="16" xfId="0" applyFont="1" applyFill="1" applyBorder="1" applyAlignment="1">
      <alignment horizontal="center" vertical="center"/>
    </xf>
    <xf numFmtId="0" fontId="19" fillId="6" borderId="29" xfId="0" applyFont="1" applyFill="1" applyBorder="1" applyAlignment="1">
      <alignment horizontal="center" vertical="center"/>
    </xf>
    <xf numFmtId="38" fontId="2" fillId="6" borderId="16" xfId="1" applyFont="1" applyFill="1" applyBorder="1" applyAlignment="1">
      <alignment horizontal="right" vertical="center" shrinkToFit="1"/>
    </xf>
    <xf numFmtId="38" fontId="2" fillId="6" borderId="17" xfId="1" applyFont="1" applyFill="1" applyBorder="1" applyAlignment="1">
      <alignment horizontal="right" vertical="center" shrinkToFit="1"/>
    </xf>
    <xf numFmtId="38" fontId="2" fillId="6" borderId="29" xfId="1" applyFont="1" applyFill="1" applyBorder="1" applyAlignment="1">
      <alignment horizontal="right" vertical="center" shrinkToFit="1"/>
    </xf>
    <xf numFmtId="0" fontId="18" fillId="6" borderId="23" xfId="0" applyFont="1" applyFill="1" applyBorder="1" applyAlignment="1">
      <alignment vertical="center"/>
    </xf>
    <xf numFmtId="0" fontId="0" fillId="0" borderId="0" xfId="0" applyFill="1">
      <alignment vertical="center"/>
    </xf>
    <xf numFmtId="38" fontId="4" fillId="0" borderId="67" xfId="0" applyNumberFormat="1" applyFont="1" applyBorder="1" applyAlignment="1">
      <alignment horizontal="right" vertical="center"/>
    </xf>
    <xf numFmtId="38" fontId="4" fillId="0" borderId="40" xfId="1" applyNumberFormat="1" applyFont="1" applyBorder="1" applyAlignment="1">
      <alignment vertical="center" shrinkToFit="1"/>
    </xf>
    <xf numFmtId="38" fontId="0" fillId="7" borderId="16" xfId="1" applyFont="1" applyFill="1" applyBorder="1" applyAlignment="1">
      <alignment vertical="center"/>
    </xf>
    <xf numFmtId="38" fontId="0" fillId="7" borderId="5" xfId="1" applyFont="1" applyFill="1" applyBorder="1" applyAlignment="1">
      <alignment horizontal="right" vertical="center" wrapText="1"/>
    </xf>
    <xf numFmtId="40" fontId="0" fillId="7" borderId="5" xfId="1" applyNumberFormat="1" applyFont="1" applyFill="1" applyBorder="1" applyAlignment="1">
      <alignment horizontal="right" vertical="center" wrapText="1"/>
    </xf>
    <xf numFmtId="0" fontId="0" fillId="7" borderId="14" xfId="0" applyFill="1" applyBorder="1" applyAlignment="1">
      <alignment horizontal="left" vertical="center" wrapText="1"/>
    </xf>
    <xf numFmtId="177" fontId="0" fillId="6" borderId="1" xfId="0" applyNumberFormat="1" applyFont="1" applyFill="1" applyBorder="1" applyAlignment="1">
      <alignment horizontal="center" vertical="center"/>
    </xf>
    <xf numFmtId="38" fontId="0" fillId="8" borderId="9" xfId="1" applyFont="1" applyFill="1" applyBorder="1" applyAlignment="1">
      <alignment horizontal="right" vertical="center" wrapText="1"/>
    </xf>
    <xf numFmtId="0" fontId="24" fillId="0" borderId="0" xfId="0" applyFont="1">
      <alignment vertical="center"/>
    </xf>
    <xf numFmtId="0" fontId="25" fillId="0" borderId="28" xfId="0" applyFont="1" applyFill="1" applyBorder="1" applyAlignment="1">
      <alignment vertical="center"/>
    </xf>
    <xf numFmtId="0" fontId="0" fillId="7" borderId="30" xfId="0" applyFill="1" applyBorder="1" applyAlignment="1">
      <alignment horizontal="left" vertical="center" wrapText="1"/>
    </xf>
    <xf numFmtId="38" fontId="4" fillId="9" borderId="31" xfId="1" applyFont="1" applyFill="1" applyBorder="1" applyAlignment="1">
      <alignment vertical="center" shrinkToFit="1"/>
    </xf>
    <xf numFmtId="0" fontId="4" fillId="9" borderId="43" xfId="0" applyFont="1" applyFill="1" applyBorder="1" applyAlignment="1">
      <alignment horizontal="left" vertical="center" shrinkToFit="1"/>
    </xf>
    <xf numFmtId="38" fontId="4" fillId="9" borderId="32" xfId="1" applyFont="1" applyFill="1" applyBorder="1" applyAlignment="1">
      <alignment vertical="center" shrinkToFit="1"/>
    </xf>
    <xf numFmtId="0" fontId="4" fillId="9" borderId="33" xfId="0" applyFont="1" applyFill="1" applyBorder="1" applyAlignment="1">
      <alignment horizontal="left" vertical="center" shrinkToFit="1"/>
    </xf>
    <xf numFmtId="38" fontId="4" fillId="9" borderId="34" xfId="1" applyFont="1" applyFill="1" applyBorder="1" applyAlignment="1">
      <alignment vertical="center" shrinkToFit="1"/>
    </xf>
    <xf numFmtId="0" fontId="4" fillId="9" borderId="35" xfId="0" applyFont="1" applyFill="1" applyBorder="1" applyAlignment="1">
      <alignment horizontal="left" vertical="center" shrinkToFit="1"/>
    </xf>
    <xf numFmtId="38" fontId="4" fillId="9" borderId="40" xfId="1" applyFont="1" applyFill="1" applyBorder="1" applyAlignment="1">
      <alignment vertical="center" shrinkToFit="1"/>
    </xf>
    <xf numFmtId="0" fontId="4" fillId="9" borderId="41" xfId="0" applyFont="1" applyFill="1" applyBorder="1" applyAlignment="1">
      <alignment horizontal="left" vertical="center" shrinkToFit="1"/>
    </xf>
    <xf numFmtId="0" fontId="4" fillId="9" borderId="39" xfId="0" applyFont="1" applyFill="1" applyBorder="1" applyAlignment="1">
      <alignment horizontal="right" vertical="center"/>
    </xf>
    <xf numFmtId="0" fontId="4" fillId="9" borderId="39" xfId="0" applyFont="1" applyFill="1" applyBorder="1">
      <alignment vertical="center"/>
    </xf>
    <xf numFmtId="38" fontId="4" fillId="9" borderId="12" xfId="1" applyFont="1" applyFill="1" applyBorder="1" applyAlignment="1">
      <alignment vertical="center" shrinkToFit="1"/>
    </xf>
    <xf numFmtId="0" fontId="4" fillId="9" borderId="16" xfId="0" applyFont="1" applyFill="1" applyBorder="1" applyAlignment="1">
      <alignment horizontal="left" vertical="center" shrinkToFit="1"/>
    </xf>
    <xf numFmtId="0" fontId="0" fillId="9" borderId="11" xfId="0" applyFill="1" applyBorder="1" applyAlignment="1">
      <alignment horizontal="center" vertical="center"/>
    </xf>
    <xf numFmtId="177" fontId="15" fillId="9" borderId="1" xfId="0" applyNumberFormat="1" applyFont="1" applyFill="1" applyBorder="1" applyAlignment="1">
      <alignment horizontal="center" vertical="center"/>
    </xf>
    <xf numFmtId="0" fontId="0" fillId="9" borderId="1" xfId="0" applyFont="1" applyFill="1" applyBorder="1" applyAlignment="1">
      <alignment horizontal="center" vertical="center"/>
    </xf>
    <xf numFmtId="38" fontId="0" fillId="9" borderId="5" xfId="1" applyFont="1" applyFill="1" applyBorder="1" applyAlignment="1">
      <alignment horizontal="right" vertical="center" wrapText="1"/>
    </xf>
    <xf numFmtId="38" fontId="0" fillId="9" borderId="16" xfId="1" applyFont="1" applyFill="1" applyBorder="1" applyAlignment="1">
      <alignment vertical="center"/>
    </xf>
    <xf numFmtId="38" fontId="0" fillId="9" borderId="7" xfId="1" applyFont="1" applyFill="1" applyBorder="1" applyAlignment="1">
      <alignment vertical="center"/>
    </xf>
    <xf numFmtId="38" fontId="0" fillId="9" borderId="36" xfId="1" applyFont="1" applyFill="1" applyBorder="1" applyAlignment="1">
      <alignment horizontal="right" vertical="center" wrapText="1"/>
    </xf>
    <xf numFmtId="38" fontId="4" fillId="0" borderId="19" xfId="1" applyFont="1" applyBorder="1" applyAlignment="1">
      <alignment vertical="center" shrinkToFit="1"/>
    </xf>
    <xf numFmtId="38" fontId="4" fillId="0" borderId="68" xfId="1" applyFont="1" applyBorder="1" applyAlignment="1">
      <alignment vertical="center" shrinkToFit="1"/>
    </xf>
    <xf numFmtId="0" fontId="4" fillId="0" borderId="38" xfId="0" applyFont="1" applyBorder="1" applyAlignment="1">
      <alignment vertical="center" shrinkToFit="1"/>
    </xf>
    <xf numFmtId="38" fontId="4" fillId="0" borderId="69" xfId="1" applyFont="1" applyBorder="1" applyAlignment="1">
      <alignment vertical="center" shrinkToFit="1"/>
    </xf>
    <xf numFmtId="0" fontId="4" fillId="0" borderId="67" xfId="0" applyFont="1" applyBorder="1" applyAlignment="1">
      <alignment horizontal="right" vertical="center"/>
    </xf>
    <xf numFmtId="0" fontId="17" fillId="0" borderId="47" xfId="0" applyFont="1" applyFill="1" applyBorder="1" applyAlignment="1">
      <alignment horizontal="left" vertical="center" wrapText="1"/>
    </xf>
    <xf numFmtId="0" fontId="18" fillId="0" borderId="23" xfId="0" applyFont="1" applyFill="1" applyBorder="1" applyAlignment="1">
      <alignment vertical="center"/>
    </xf>
    <xf numFmtId="0" fontId="7" fillId="0" borderId="22" xfId="0" applyFont="1" applyBorder="1" applyAlignment="1">
      <alignment horizontal="left" vertical="center" shrinkToFit="1"/>
    </xf>
    <xf numFmtId="0" fontId="7" fillId="0" borderId="47" xfId="0" applyFont="1" applyBorder="1" applyAlignment="1">
      <alignment horizontal="left" vertical="center" shrinkToFit="1"/>
    </xf>
    <xf numFmtId="0" fontId="7" fillId="0" borderId="23" xfId="0" applyFont="1" applyBorder="1" applyAlignment="1">
      <alignment horizontal="left" vertical="center" shrinkToFit="1"/>
    </xf>
    <xf numFmtId="0" fontId="7" fillId="0" borderId="46" xfId="0" applyFont="1" applyFill="1" applyBorder="1" applyAlignment="1">
      <alignment horizontal="left" vertical="center" shrinkToFit="1"/>
    </xf>
    <xf numFmtId="0" fontId="7" fillId="0" borderId="47" xfId="0" applyFont="1" applyFill="1" applyBorder="1" applyAlignment="1">
      <alignment horizontal="left" vertical="center" shrinkToFit="1"/>
    </xf>
    <xf numFmtId="0" fontId="7" fillId="0" borderId="23" xfId="0" applyFont="1" applyFill="1" applyBorder="1" applyAlignment="1">
      <alignment horizontal="left" vertical="center" shrinkToFit="1"/>
    </xf>
    <xf numFmtId="0" fontId="0" fillId="0" borderId="46" xfId="0" applyFill="1" applyBorder="1" applyAlignment="1">
      <alignment horizontal="left" vertical="center" shrinkToFit="1"/>
    </xf>
    <xf numFmtId="0" fontId="0" fillId="0" borderId="50" xfId="0" applyFill="1" applyBorder="1" applyAlignment="1">
      <alignment horizontal="left" vertical="center" shrinkToFit="1"/>
    </xf>
    <xf numFmtId="0" fontId="0" fillId="0" borderId="57" xfId="0" applyFill="1" applyBorder="1" applyAlignment="1">
      <alignment horizontal="center" vertical="center" wrapText="1"/>
    </xf>
    <xf numFmtId="0" fontId="0" fillId="0" borderId="30" xfId="0" applyFill="1" applyBorder="1" applyAlignment="1">
      <alignment horizontal="center" vertical="center"/>
    </xf>
    <xf numFmtId="0" fontId="0" fillId="0" borderId="19" xfId="0" applyFill="1" applyBorder="1" applyAlignment="1">
      <alignment horizontal="center" vertical="center"/>
    </xf>
    <xf numFmtId="0" fontId="0" fillId="0" borderId="38" xfId="0" applyFill="1" applyBorder="1" applyAlignment="1">
      <alignment horizontal="center" vertical="center"/>
    </xf>
    <xf numFmtId="0" fontId="0" fillId="0" borderId="17" xfId="0" applyFill="1" applyBorder="1" applyAlignment="1">
      <alignment horizontal="center" vertical="center"/>
    </xf>
    <xf numFmtId="0" fontId="0" fillId="0" borderId="49" xfId="0" applyFill="1" applyBorder="1" applyAlignment="1">
      <alignment horizontal="center" vertical="center"/>
    </xf>
    <xf numFmtId="0" fontId="0" fillId="0" borderId="44" xfId="0" applyFill="1" applyBorder="1" applyAlignment="1">
      <alignment horizontal="center" vertical="center"/>
    </xf>
    <xf numFmtId="0" fontId="0" fillId="0" borderId="29"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19" xfId="0" applyFont="1" applyFill="1" applyBorder="1" applyAlignment="1">
      <alignment horizontal="center" vertical="center" wrapText="1"/>
    </xf>
    <xf numFmtId="0" fontId="0" fillId="0" borderId="38"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49" xfId="0" applyFont="1" applyFill="1" applyBorder="1" applyAlignment="1">
      <alignment horizontal="center" vertical="center" wrapText="1"/>
    </xf>
    <xf numFmtId="0" fontId="0" fillId="0" borderId="44"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12"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66" xfId="0" applyFont="1" applyFill="1" applyBorder="1" applyAlignment="1">
      <alignment horizontal="center"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6" xfId="0" applyFont="1" applyBorder="1" applyAlignment="1">
      <alignment horizontal="left" vertical="center"/>
    </xf>
    <xf numFmtId="0" fontId="3" fillId="0" borderId="0" xfId="0" applyFont="1" applyAlignment="1">
      <alignment horizontal="center" vertical="center"/>
    </xf>
    <xf numFmtId="0" fontId="4" fillId="0" borderId="5" xfId="0" applyFont="1" applyBorder="1" applyAlignment="1">
      <alignment horizontal="center" vertical="center"/>
    </xf>
    <xf numFmtId="0" fontId="4" fillId="6" borderId="5" xfId="0" applyFont="1" applyFill="1" applyBorder="1" applyAlignment="1">
      <alignment horizontal="center" vertical="center" shrinkToFit="1"/>
    </xf>
    <xf numFmtId="0" fontId="4" fillId="9" borderId="5" xfId="0" applyFont="1" applyFill="1" applyBorder="1" applyAlignment="1">
      <alignment horizontal="center" vertical="center" shrinkToFit="1"/>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0" fillId="0" borderId="9" xfId="0" applyFont="1" applyBorder="1" applyAlignment="1">
      <alignment horizontal="left" vertical="top" wrapText="1"/>
    </xf>
    <xf numFmtId="0" fontId="20" fillId="0" borderId="1" xfId="0" applyFont="1" applyBorder="1" applyAlignment="1">
      <alignment horizontal="left" vertical="top" wrapText="1"/>
    </xf>
    <xf numFmtId="0" fontId="20" fillId="0" borderId="2" xfId="0" applyFont="1" applyBorder="1" applyAlignment="1">
      <alignment horizontal="left" vertical="top" wrapText="1"/>
    </xf>
    <xf numFmtId="0" fontId="6" fillId="0" borderId="9"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4" fillId="0" borderId="9" xfId="0" applyFont="1" applyBorder="1" applyAlignment="1">
      <alignment horizontal="center" vertical="center" wrapText="1"/>
    </xf>
    <xf numFmtId="0" fontId="4" fillId="0" borderId="40" xfId="0" applyFont="1" applyBorder="1" applyAlignment="1">
      <alignment horizontal="left" vertical="center"/>
    </xf>
    <xf numFmtId="0" fontId="4" fillId="0" borderId="42" xfId="0" applyFont="1" applyBorder="1" applyAlignment="1">
      <alignment horizontal="left" vertical="center"/>
    </xf>
    <xf numFmtId="0" fontId="4" fillId="0" borderId="20" xfId="0" applyFont="1" applyBorder="1" applyAlignment="1">
      <alignment horizontal="left" vertical="center"/>
    </xf>
    <xf numFmtId="0" fontId="4" fillId="0" borderId="39" xfId="0" applyFont="1" applyBorder="1" applyAlignment="1">
      <alignment horizontal="left"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0" fillId="0" borderId="12" xfId="0" applyFill="1" applyBorder="1" applyAlignment="1">
      <alignment horizontal="left" vertical="center" wrapText="1"/>
    </xf>
    <xf numFmtId="0" fontId="0" fillId="0" borderId="13" xfId="0" applyFill="1" applyBorder="1" applyAlignment="1">
      <alignment horizontal="left" vertical="center" wrapText="1"/>
    </xf>
    <xf numFmtId="177" fontId="0" fillId="0" borderId="1" xfId="0" applyNumberFormat="1" applyFont="1" applyFill="1" applyBorder="1" applyAlignment="1">
      <alignment horizontal="center" vertical="center"/>
    </xf>
  </cellXfs>
  <cellStyles count="8">
    <cellStyle name="桁区切り" xfId="1" builtinId="6"/>
    <cellStyle name="桁区切り 3" xfId="6"/>
    <cellStyle name="標準" xfId="0" builtinId="0"/>
    <cellStyle name="標準 2" xfId="2"/>
    <cellStyle name="標準 2 2" xfId="3"/>
    <cellStyle name="標準 2 2 2" xfId="7"/>
    <cellStyle name="標準 2 3" xfId="5"/>
    <cellStyle name="標準 3" xfId="4"/>
  </cellStyles>
  <dxfs count="0"/>
  <tableStyles count="0" defaultTableStyle="TableStyleMedium9" defaultPivotStyle="PivotStyleLight16"/>
  <colors>
    <mruColors>
      <color rgb="FFFFCCFF"/>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条件整備 (様式)"/>
      <sheetName val="検証方法"/>
      <sheetName val="条件整備（記入例）"/>
      <sheetName val="Sheet1"/>
      <sheetName val="コンボボックス用シート"/>
      <sheetName val="単価表一覧"/>
      <sheetName val="整理番号表"/>
      <sheetName val="機構P"/>
      <sheetName val="整理番号表（融資主体型補助事業）"/>
      <sheetName val="単価等"/>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6"/>
  <sheetViews>
    <sheetView tabSelected="1" view="pageBreakPreview" zoomScaleNormal="100" zoomScaleSheetLayoutView="100" workbookViewId="0"/>
  </sheetViews>
  <sheetFormatPr defaultRowHeight="13.5"/>
  <cols>
    <col min="1" max="3" width="2.625" customWidth="1"/>
    <col min="4" max="5" width="10.625" customWidth="1"/>
    <col min="6" max="6" width="3.625" customWidth="1"/>
    <col min="7" max="7" width="12" hidden="1" customWidth="1"/>
    <col min="8" max="9" width="10.625" customWidth="1"/>
    <col min="10" max="10" width="10.625" style="194" customWidth="1"/>
    <col min="11" max="11" width="10.625" customWidth="1"/>
    <col min="12" max="12" width="8.625" customWidth="1"/>
    <col min="13" max="13" width="30.625" customWidth="1"/>
    <col min="14" max="14" width="5.625" customWidth="1"/>
  </cols>
  <sheetData>
    <row r="1" spans="1:17" ht="18" customHeight="1">
      <c r="A1" s="18" t="s">
        <v>105</v>
      </c>
      <c r="B1" s="19"/>
      <c r="C1" s="19"/>
      <c r="D1" s="19"/>
      <c r="E1" s="19"/>
      <c r="F1" s="20"/>
      <c r="G1" s="20"/>
      <c r="P1" s="21"/>
    </row>
    <row r="2" spans="1:17" ht="14.25" thickBot="1">
      <c r="F2" s="27"/>
      <c r="G2" s="125"/>
    </row>
    <row r="3" spans="1:17" ht="17.25" customHeight="1" thickBot="1">
      <c r="A3" s="232" t="s">
        <v>62</v>
      </c>
      <c r="B3" s="233"/>
      <c r="C3" s="233"/>
      <c r="D3" s="234"/>
      <c r="E3" s="235"/>
      <c r="F3" s="236"/>
      <c r="G3" s="236"/>
      <c r="H3" s="236"/>
      <c r="I3" s="237"/>
      <c r="J3" s="49" t="s">
        <v>63</v>
      </c>
      <c r="K3" s="238"/>
      <c r="L3" s="239"/>
      <c r="M3" s="50"/>
      <c r="P3" s="21"/>
    </row>
    <row r="4" spans="1:17" ht="9.9499999999999993" customHeight="1" thickBot="1">
      <c r="F4" s="27"/>
      <c r="G4" s="125"/>
    </row>
    <row r="5" spans="1:17">
      <c r="A5" s="51"/>
      <c r="B5" s="52"/>
      <c r="C5" s="52"/>
      <c r="D5" s="52"/>
      <c r="E5" s="52"/>
      <c r="F5" s="53"/>
      <c r="G5" s="177" t="s">
        <v>12</v>
      </c>
      <c r="H5" s="54" t="s">
        <v>12</v>
      </c>
      <c r="I5" s="54" t="s">
        <v>13</v>
      </c>
      <c r="J5" s="54" t="s">
        <v>14</v>
      </c>
      <c r="K5" s="54" t="s">
        <v>64</v>
      </c>
      <c r="L5" s="54" t="s">
        <v>65</v>
      </c>
      <c r="M5" s="240" t="s">
        <v>66</v>
      </c>
    </row>
    <row r="6" spans="1:17">
      <c r="A6" s="55"/>
      <c r="B6" s="56"/>
      <c r="C6" s="56"/>
      <c r="D6" s="56"/>
      <c r="E6" s="56"/>
      <c r="F6" s="57"/>
      <c r="G6" s="184">
        <v>1</v>
      </c>
      <c r="H6" s="287">
        <v>8</v>
      </c>
      <c r="I6" s="287">
        <v>9</v>
      </c>
      <c r="J6" s="287">
        <v>10</v>
      </c>
      <c r="K6" s="287">
        <v>11</v>
      </c>
      <c r="L6" s="58" t="s">
        <v>74</v>
      </c>
      <c r="M6" s="241"/>
    </row>
    <row r="7" spans="1:17">
      <c r="A7" s="55"/>
      <c r="B7" s="56"/>
      <c r="C7" s="56"/>
      <c r="D7" s="56"/>
      <c r="E7" s="56"/>
      <c r="F7" s="57"/>
      <c r="G7" s="178" t="s">
        <v>75</v>
      </c>
      <c r="H7" s="58" t="s">
        <v>75</v>
      </c>
      <c r="I7" s="58" t="s">
        <v>76</v>
      </c>
      <c r="J7" s="58" t="s">
        <v>77</v>
      </c>
      <c r="K7" s="58" t="s">
        <v>78</v>
      </c>
      <c r="L7" s="59" t="s">
        <v>79</v>
      </c>
      <c r="M7" s="241"/>
    </row>
    <row r="8" spans="1:17" ht="27.95" customHeight="1" thickBot="1">
      <c r="A8" s="60" t="str">
        <f>+IF(H48=0,"①付加価値額（円）","①付加価値額（円/人）")</f>
        <v>①付加価値額（円）</v>
      </c>
      <c r="B8" s="61"/>
      <c r="C8" s="61"/>
      <c r="D8" s="61"/>
      <c r="E8" s="112"/>
      <c r="F8" s="113" t="s">
        <v>83</v>
      </c>
      <c r="G8" s="179">
        <f>IF(G48=0,+G10-G18+G46,+(G10-G18+G46)/G48)</f>
        <v>5691814</v>
      </c>
      <c r="H8" s="62">
        <f>IF(H48=0,+H10-H18+H46,+(H10-H18+H46)/H48)</f>
        <v>0</v>
      </c>
      <c r="I8" s="62">
        <f>IF(I48=0,+I10-I18+I46,+(I10-I18+I46)/I48)</f>
        <v>0</v>
      </c>
      <c r="J8" s="62">
        <f>IF(J48=0,+J10-J18+J46,+(J10-J18+J46)/J48)</f>
        <v>0</v>
      </c>
      <c r="K8" s="62">
        <f>IF(K48=0,+K10-K18+K46,+(K10-K18+K46)/K48)</f>
        <v>0</v>
      </c>
      <c r="L8" s="115" t="str">
        <f>IF(H8=0,"-",IF(H6=28,+(K8-H8)/H8*100*3/4,+(K8-H8)/H8*100))</f>
        <v>-</v>
      </c>
      <c r="M8" s="63">
        <f>(J8-G8)/G8*100</f>
        <v>-100</v>
      </c>
    </row>
    <row r="9" spans="1:17" ht="9.9499999999999993" customHeight="1" thickBot="1">
      <c r="A9" s="64"/>
      <c r="B9" s="65"/>
      <c r="C9" s="65"/>
      <c r="D9" s="65"/>
      <c r="E9" s="65"/>
      <c r="F9" s="65"/>
      <c r="G9" s="185"/>
      <c r="H9" s="66"/>
      <c r="I9" s="66"/>
      <c r="J9" s="66"/>
      <c r="K9" s="66"/>
      <c r="L9" s="66"/>
      <c r="M9" s="67"/>
    </row>
    <row r="10" spans="1:17" ht="27.95" customHeight="1">
      <c r="A10" s="68" t="s">
        <v>91</v>
      </c>
      <c r="B10" s="143" t="s">
        <v>117</v>
      </c>
      <c r="C10" s="69"/>
      <c r="D10" s="69"/>
      <c r="E10" s="69"/>
      <c r="F10" s="144"/>
      <c r="G10" s="180">
        <f>G14-G15+G16</f>
        <v>11812464</v>
      </c>
      <c r="H10" s="70">
        <f>H14-H15+H16</f>
        <v>0</v>
      </c>
      <c r="I10" s="70">
        <f t="shared" ref="I10:K10" si="0">I14-I15+I16</f>
        <v>0</v>
      </c>
      <c r="J10" s="70">
        <f t="shared" si="0"/>
        <v>0</v>
      </c>
      <c r="K10" s="70">
        <f t="shared" si="0"/>
        <v>0</v>
      </c>
      <c r="L10" s="116" t="str">
        <f t="shared" ref="L10:L50" si="1">IF(H10=0,"-",+(K10-H10)/H10*100)</f>
        <v>-</v>
      </c>
      <c r="M10" s="71"/>
    </row>
    <row r="11" spans="1:17" ht="27.95" customHeight="1">
      <c r="A11" s="72"/>
      <c r="B11" s="133" t="s">
        <v>85</v>
      </c>
      <c r="C11" s="134"/>
      <c r="D11" s="134"/>
      <c r="E11" s="134"/>
      <c r="F11" s="168">
        <v>1</v>
      </c>
      <c r="G11" s="186">
        <v>9647851</v>
      </c>
      <c r="H11" s="202"/>
      <c r="I11" s="202">
        <f>販売計画!H25-I12</f>
        <v>0</v>
      </c>
      <c r="J11" s="202">
        <f>販売計画!J25-J12</f>
        <v>0</v>
      </c>
      <c r="K11" s="202">
        <f>販売計画!L25-K12</f>
        <v>0</v>
      </c>
      <c r="L11" s="117" t="str">
        <f t="shared" si="1"/>
        <v>-</v>
      </c>
      <c r="M11" s="127" t="s">
        <v>60</v>
      </c>
      <c r="Q11" s="22"/>
    </row>
    <row r="12" spans="1:17" ht="27.95" customHeight="1">
      <c r="A12" s="72"/>
      <c r="B12" s="132" t="s">
        <v>86</v>
      </c>
      <c r="C12" s="139"/>
      <c r="D12" s="139"/>
      <c r="E12" s="139"/>
      <c r="F12" s="169">
        <v>2</v>
      </c>
      <c r="G12" s="187">
        <v>503000</v>
      </c>
      <c r="H12" s="75"/>
      <c r="I12" s="75"/>
      <c r="J12" s="75"/>
      <c r="K12" s="75"/>
      <c r="L12" s="118" t="str">
        <f t="shared" si="1"/>
        <v>-</v>
      </c>
      <c r="M12" s="76"/>
      <c r="Q12" s="22"/>
    </row>
    <row r="13" spans="1:17" ht="27.95" customHeight="1">
      <c r="A13" s="72"/>
      <c r="B13" s="133" t="s">
        <v>87</v>
      </c>
      <c r="C13" s="129"/>
      <c r="D13" s="73"/>
      <c r="E13" s="130"/>
      <c r="F13" s="169">
        <v>3</v>
      </c>
      <c r="G13" s="187">
        <v>1661613</v>
      </c>
      <c r="H13" s="75">
        <f>雑収入明細!H14</f>
        <v>0</v>
      </c>
      <c r="I13" s="75">
        <f>雑収入明細!I14</f>
        <v>0</v>
      </c>
      <c r="J13" s="75">
        <f>雑収入明細!J14</f>
        <v>0</v>
      </c>
      <c r="K13" s="75">
        <f>雑収入明細!K14</f>
        <v>0</v>
      </c>
      <c r="L13" s="118" t="str">
        <f t="shared" si="1"/>
        <v>-</v>
      </c>
      <c r="M13" s="131" t="s">
        <v>104</v>
      </c>
      <c r="Q13" s="22"/>
    </row>
    <row r="14" spans="1:17" ht="27.95" customHeight="1">
      <c r="A14" s="72"/>
      <c r="B14" s="248" t="s">
        <v>118</v>
      </c>
      <c r="C14" s="249"/>
      <c r="D14" s="249"/>
      <c r="E14" s="249"/>
      <c r="F14" s="169">
        <v>4</v>
      </c>
      <c r="G14" s="181">
        <f>SUM(G11:G13)</f>
        <v>11812464</v>
      </c>
      <c r="H14" s="75">
        <f>SUM(H11:H13)</f>
        <v>0</v>
      </c>
      <c r="I14" s="75">
        <f t="shared" ref="I14:K14" si="2">SUM(I11:I13)</f>
        <v>0</v>
      </c>
      <c r="J14" s="75">
        <f t="shared" si="2"/>
        <v>0</v>
      </c>
      <c r="K14" s="75">
        <f t="shared" si="2"/>
        <v>0</v>
      </c>
      <c r="L14" s="118" t="str">
        <f t="shared" si="1"/>
        <v>-</v>
      </c>
      <c r="M14" s="131"/>
      <c r="N14" t="s">
        <v>126</v>
      </c>
      <c r="Q14" s="22"/>
    </row>
    <row r="15" spans="1:17" ht="27.95" customHeight="1">
      <c r="A15" s="72"/>
      <c r="B15" s="242" t="s">
        <v>90</v>
      </c>
      <c r="C15" s="243"/>
      <c r="D15" s="244"/>
      <c r="E15" s="141" t="s">
        <v>88</v>
      </c>
      <c r="F15" s="169">
        <v>5</v>
      </c>
      <c r="G15" s="188"/>
      <c r="H15" s="75"/>
      <c r="I15" s="75"/>
      <c r="J15" s="75"/>
      <c r="K15" s="75"/>
      <c r="L15" s="118" t="str">
        <f t="shared" si="1"/>
        <v>-</v>
      </c>
      <c r="M15" s="126"/>
      <c r="Q15" s="22"/>
    </row>
    <row r="16" spans="1:17" ht="27.95" customHeight="1" thickBot="1">
      <c r="A16" s="77"/>
      <c r="B16" s="245"/>
      <c r="C16" s="246"/>
      <c r="D16" s="247"/>
      <c r="E16" s="142" t="s">
        <v>89</v>
      </c>
      <c r="F16" s="170">
        <v>6</v>
      </c>
      <c r="G16" s="189"/>
      <c r="H16" s="138"/>
      <c r="I16" s="138"/>
      <c r="J16" s="138"/>
      <c r="K16" s="138"/>
      <c r="L16" s="140" t="str">
        <f t="shared" si="1"/>
        <v>-</v>
      </c>
      <c r="M16" s="78"/>
      <c r="Q16" s="22"/>
    </row>
    <row r="17" spans="1:14" ht="9.9499999999999993" customHeight="1" thickBot="1">
      <c r="A17" s="64"/>
      <c r="B17" s="65"/>
      <c r="C17" s="65"/>
      <c r="D17" s="65"/>
      <c r="E17" s="65"/>
      <c r="F17" s="65"/>
      <c r="G17" s="185"/>
      <c r="H17" s="66"/>
      <c r="I17" s="66"/>
      <c r="J17" s="66"/>
      <c r="K17" s="66"/>
      <c r="L17" s="66"/>
      <c r="M17" s="67"/>
    </row>
    <row r="18" spans="1:14" ht="27.95" customHeight="1">
      <c r="A18" s="79" t="s">
        <v>120</v>
      </c>
      <c r="B18" s="173" t="s">
        <v>121</v>
      </c>
      <c r="C18" s="80"/>
      <c r="D18" s="80"/>
      <c r="E18" s="80"/>
      <c r="F18" s="81"/>
      <c r="G18" s="182">
        <f>G42+G43-G44</f>
        <v>6120650</v>
      </c>
      <c r="H18" s="82">
        <f t="shared" ref="H18:K18" si="3">H42+H43-H44</f>
        <v>0</v>
      </c>
      <c r="I18" s="82">
        <f t="shared" si="3"/>
        <v>0</v>
      </c>
      <c r="J18" s="82">
        <f t="shared" si="3"/>
        <v>0</v>
      </c>
      <c r="K18" s="82">
        <f t="shared" si="3"/>
        <v>0</v>
      </c>
      <c r="L18" s="119" t="str">
        <f t="shared" si="1"/>
        <v>-</v>
      </c>
      <c r="M18" s="83"/>
    </row>
    <row r="19" spans="1:14" ht="27.95" customHeight="1">
      <c r="A19" s="84"/>
      <c r="B19" s="85" t="s">
        <v>15</v>
      </c>
      <c r="C19" s="86"/>
      <c r="D19" s="86"/>
      <c r="E19" s="26"/>
      <c r="F19" s="87">
        <v>7</v>
      </c>
      <c r="G19" s="190">
        <v>140800</v>
      </c>
      <c r="H19" s="23"/>
      <c r="I19" s="23"/>
      <c r="J19" s="23"/>
      <c r="K19" s="23"/>
      <c r="L19" s="120" t="str">
        <f>IF(H19=0,"-",+(K19-H19)/H19*100)</f>
        <v>-</v>
      </c>
      <c r="M19" s="88"/>
      <c r="N19" t="s">
        <v>67</v>
      </c>
    </row>
    <row r="20" spans="1:14" ht="27.95" customHeight="1">
      <c r="A20" s="84"/>
      <c r="B20" s="89" t="s">
        <v>80</v>
      </c>
      <c r="C20" s="90"/>
      <c r="D20" s="90"/>
      <c r="E20" s="91"/>
      <c r="F20" s="92">
        <v>8</v>
      </c>
      <c r="G20" s="191">
        <v>305975</v>
      </c>
      <c r="H20" s="93"/>
      <c r="I20" s="23"/>
      <c r="J20" s="23"/>
      <c r="K20" s="23"/>
      <c r="L20" s="121" t="str">
        <f t="shared" si="1"/>
        <v>-</v>
      </c>
      <c r="M20" s="94"/>
    </row>
    <row r="21" spans="1:14" ht="27.95" customHeight="1">
      <c r="A21" s="84"/>
      <c r="B21" s="89" t="s">
        <v>106</v>
      </c>
      <c r="C21" s="90"/>
      <c r="D21" s="86"/>
      <c r="E21" s="91"/>
      <c r="F21" s="92">
        <v>9</v>
      </c>
      <c r="G21" s="191"/>
      <c r="H21" s="93"/>
      <c r="I21" s="23"/>
      <c r="J21" s="23"/>
      <c r="K21" s="23"/>
      <c r="L21" s="121" t="str">
        <f t="shared" si="1"/>
        <v>-</v>
      </c>
      <c r="M21" s="94"/>
    </row>
    <row r="22" spans="1:14" ht="27.95" customHeight="1">
      <c r="A22" s="84"/>
      <c r="B22" s="89" t="s">
        <v>16</v>
      </c>
      <c r="C22" s="90"/>
      <c r="D22" s="90"/>
      <c r="E22" s="91"/>
      <c r="F22" s="92">
        <v>10</v>
      </c>
      <c r="G22" s="191">
        <v>1033443</v>
      </c>
      <c r="H22" s="93"/>
      <c r="I22" s="23"/>
      <c r="J22" s="23"/>
      <c r="K22" s="23"/>
      <c r="L22" s="121" t="str">
        <f t="shared" si="1"/>
        <v>-</v>
      </c>
      <c r="M22" s="94"/>
      <c r="N22" s="22"/>
    </row>
    <row r="23" spans="1:14" ht="27.95" customHeight="1">
      <c r="A23" s="84"/>
      <c r="B23" s="89" t="s">
        <v>107</v>
      </c>
      <c r="C23" s="90"/>
      <c r="D23" s="86"/>
      <c r="E23" s="91"/>
      <c r="F23" s="92">
        <v>11</v>
      </c>
      <c r="G23" s="191"/>
      <c r="H23" s="93"/>
      <c r="I23" s="23"/>
      <c r="J23" s="23"/>
      <c r="K23" s="23"/>
      <c r="L23" s="121" t="str">
        <f t="shared" si="1"/>
        <v>-</v>
      </c>
      <c r="M23" s="94"/>
      <c r="N23" s="22"/>
    </row>
    <row r="24" spans="1:14" ht="27.95" customHeight="1">
      <c r="A24" s="84"/>
      <c r="B24" s="89" t="s">
        <v>19</v>
      </c>
      <c r="C24" s="90"/>
      <c r="D24" s="90"/>
      <c r="E24" s="91"/>
      <c r="F24" s="92">
        <v>12</v>
      </c>
      <c r="G24" s="191"/>
      <c r="H24" s="93"/>
      <c r="I24" s="23"/>
      <c r="J24" s="23"/>
      <c r="K24" s="23"/>
      <c r="L24" s="121" t="str">
        <f t="shared" si="1"/>
        <v>-</v>
      </c>
      <c r="M24" s="94"/>
      <c r="N24" s="22"/>
    </row>
    <row r="25" spans="1:14" ht="27.95" customHeight="1">
      <c r="A25" s="84"/>
      <c r="B25" s="89" t="s">
        <v>108</v>
      </c>
      <c r="C25" s="90"/>
      <c r="D25" s="90"/>
      <c r="E25" s="91"/>
      <c r="F25" s="92">
        <v>13</v>
      </c>
      <c r="G25" s="191">
        <v>160440</v>
      </c>
      <c r="H25" s="93"/>
      <c r="I25" s="23"/>
      <c r="J25" s="23"/>
      <c r="K25" s="23"/>
      <c r="L25" s="121" t="str">
        <f t="shared" si="1"/>
        <v>-</v>
      </c>
      <c r="M25" s="94"/>
    </row>
    <row r="26" spans="1:14" ht="27.95" customHeight="1">
      <c r="A26" s="84"/>
      <c r="B26" s="89" t="s">
        <v>17</v>
      </c>
      <c r="C26" s="90"/>
      <c r="D26" s="86"/>
      <c r="E26" s="26"/>
      <c r="F26" s="87">
        <v>14</v>
      </c>
      <c r="G26" s="190">
        <v>88128</v>
      </c>
      <c r="H26" s="23"/>
      <c r="I26" s="23"/>
      <c r="J26" s="23"/>
      <c r="K26" s="23"/>
      <c r="L26" s="120" t="str">
        <f>IF(H26=0,"-",+(K26-H26)/H26*100)</f>
        <v>-</v>
      </c>
      <c r="M26" s="88"/>
    </row>
    <row r="27" spans="1:14" ht="27.95" customHeight="1">
      <c r="A27" s="84"/>
      <c r="B27" s="89" t="s">
        <v>20</v>
      </c>
      <c r="C27" s="90"/>
      <c r="D27" s="86"/>
      <c r="E27" s="26"/>
      <c r="F27" s="87">
        <v>15</v>
      </c>
      <c r="G27" s="190">
        <v>225842</v>
      </c>
      <c r="H27" s="23"/>
      <c r="I27" s="23"/>
      <c r="J27" s="23"/>
      <c r="K27" s="23"/>
      <c r="L27" s="120" t="str">
        <f>IF(H27=0,"-",+(K27-H27)/H27*100)</f>
        <v>-</v>
      </c>
      <c r="M27" s="88"/>
    </row>
    <row r="28" spans="1:14" ht="27.95" customHeight="1">
      <c r="A28" s="84"/>
      <c r="B28" s="89" t="s">
        <v>18</v>
      </c>
      <c r="C28" s="90"/>
      <c r="D28" s="90"/>
      <c r="E28" s="91"/>
      <c r="F28" s="92">
        <v>16</v>
      </c>
      <c r="G28" s="191">
        <v>79967</v>
      </c>
      <c r="H28" s="93"/>
      <c r="I28" s="23"/>
      <c r="J28" s="23"/>
      <c r="K28" s="23"/>
      <c r="L28" s="121" t="str">
        <f t="shared" si="1"/>
        <v>-</v>
      </c>
      <c r="M28" s="94"/>
    </row>
    <row r="29" spans="1:14" ht="27.95" customHeight="1">
      <c r="A29" s="84"/>
      <c r="B29" s="85" t="s">
        <v>68</v>
      </c>
      <c r="C29" s="86"/>
      <c r="D29" s="86"/>
      <c r="E29" s="26"/>
      <c r="F29" s="87">
        <v>17</v>
      </c>
      <c r="G29" s="190">
        <v>33881</v>
      </c>
      <c r="H29" s="23"/>
      <c r="I29" s="23"/>
      <c r="J29" s="23"/>
      <c r="K29" s="23"/>
      <c r="L29" s="120" t="str">
        <f>IF(H29=0,"-",+(K29-H29)/H29*100)</f>
        <v>-</v>
      </c>
      <c r="M29" s="88"/>
      <c r="N29" s="22"/>
    </row>
    <row r="30" spans="1:14" ht="27.95" customHeight="1">
      <c r="A30" s="84"/>
      <c r="B30" s="89" t="s">
        <v>22</v>
      </c>
      <c r="C30" s="90"/>
      <c r="D30" s="90"/>
      <c r="E30" s="91"/>
      <c r="F30" s="92">
        <v>18</v>
      </c>
      <c r="G30" s="191">
        <v>9439</v>
      </c>
      <c r="H30" s="93"/>
      <c r="I30" s="23"/>
      <c r="J30" s="23"/>
      <c r="K30" s="23"/>
      <c r="L30" s="121" t="str">
        <f t="shared" si="1"/>
        <v>-</v>
      </c>
      <c r="M30" s="94"/>
      <c r="N30" s="22"/>
    </row>
    <row r="31" spans="1:14" ht="27.95" customHeight="1">
      <c r="A31" s="84"/>
      <c r="B31" s="85" t="s">
        <v>11</v>
      </c>
      <c r="C31" s="86"/>
      <c r="D31" s="86"/>
      <c r="E31" s="26"/>
      <c r="F31" s="87">
        <v>19</v>
      </c>
      <c r="G31" s="190">
        <v>32032</v>
      </c>
      <c r="H31" s="23"/>
      <c r="I31" s="23"/>
      <c r="J31" s="23"/>
      <c r="K31" s="23"/>
      <c r="L31" s="120" t="str">
        <f>IF(H31=0,"-",+(K31-H31)/H31*100)</f>
        <v>-</v>
      </c>
      <c r="M31" s="88"/>
      <c r="N31" t="s">
        <v>84</v>
      </c>
    </row>
    <row r="32" spans="1:14" ht="27.95" customHeight="1">
      <c r="A32" s="84"/>
      <c r="B32" s="89" t="s">
        <v>61</v>
      </c>
      <c r="C32" s="90"/>
      <c r="D32" s="90"/>
      <c r="E32" s="91"/>
      <c r="F32" s="92">
        <v>20</v>
      </c>
      <c r="G32" s="191">
        <v>1708618</v>
      </c>
      <c r="H32" s="96"/>
      <c r="I32" s="23"/>
      <c r="J32" s="23"/>
      <c r="K32" s="23"/>
      <c r="L32" s="121" t="str">
        <f>IF(H32=0,"-",+(K32-H32)/H32*100)</f>
        <v>-</v>
      </c>
      <c r="M32" s="94"/>
      <c r="N32" s="203" t="s">
        <v>131</v>
      </c>
    </row>
    <row r="33" spans="1:14" ht="27.95" customHeight="1">
      <c r="A33" s="84"/>
      <c r="B33" s="89" t="s">
        <v>69</v>
      </c>
      <c r="C33" s="90"/>
      <c r="D33" s="90"/>
      <c r="E33" s="91"/>
      <c r="F33" s="92">
        <v>21</v>
      </c>
      <c r="G33" s="191"/>
      <c r="H33" s="93"/>
      <c r="I33" s="23"/>
      <c r="J33" s="23"/>
      <c r="K33" s="23"/>
      <c r="L33" s="121" t="str">
        <f t="shared" si="1"/>
        <v>-</v>
      </c>
      <c r="M33" s="94"/>
      <c r="N33" s="22"/>
    </row>
    <row r="34" spans="1:14" ht="27.95" customHeight="1">
      <c r="A34" s="84"/>
      <c r="B34" s="89" t="s">
        <v>109</v>
      </c>
      <c r="C34" s="90"/>
      <c r="D34" s="86"/>
      <c r="E34" s="91"/>
      <c r="F34" s="92">
        <v>22</v>
      </c>
      <c r="G34" s="191">
        <v>43263</v>
      </c>
      <c r="H34" s="93"/>
      <c r="I34" s="23"/>
      <c r="J34" s="23"/>
      <c r="K34" s="23"/>
      <c r="L34" s="121" t="str">
        <f t="shared" si="1"/>
        <v>-</v>
      </c>
      <c r="M34" s="94"/>
      <c r="N34" s="22"/>
    </row>
    <row r="35" spans="1:14" ht="27.95" customHeight="1">
      <c r="A35" s="84"/>
      <c r="B35" s="89" t="s">
        <v>21</v>
      </c>
      <c r="C35" s="90"/>
      <c r="D35" s="90"/>
      <c r="E35" s="91"/>
      <c r="F35" s="92">
        <v>23</v>
      </c>
      <c r="G35" s="191">
        <v>1236765</v>
      </c>
      <c r="H35" s="96"/>
      <c r="I35" s="23"/>
      <c r="J35" s="23"/>
      <c r="K35" s="23"/>
      <c r="L35" s="121" t="str">
        <f t="shared" si="1"/>
        <v>-</v>
      </c>
      <c r="M35" s="94"/>
      <c r="N35" t="s">
        <v>132</v>
      </c>
    </row>
    <row r="36" spans="1:14" ht="27.95" customHeight="1">
      <c r="A36" s="84"/>
      <c r="B36" s="89" t="s">
        <v>23</v>
      </c>
      <c r="C36" s="90"/>
      <c r="D36" s="90"/>
      <c r="E36" s="91"/>
      <c r="F36" s="92">
        <v>24</v>
      </c>
      <c r="G36" s="191">
        <v>160260</v>
      </c>
      <c r="H36" s="93"/>
      <c r="I36" s="23"/>
      <c r="J36" s="23"/>
      <c r="K36" s="23"/>
      <c r="L36" s="121" t="str">
        <f t="shared" si="1"/>
        <v>-</v>
      </c>
      <c r="M36" s="94"/>
    </row>
    <row r="37" spans="1:14" ht="27.95" customHeight="1">
      <c r="A37" s="84"/>
      <c r="B37" s="89" t="s">
        <v>127</v>
      </c>
      <c r="C37" s="90"/>
      <c r="D37" s="90"/>
      <c r="E37" s="91"/>
      <c r="F37" s="92">
        <v>25</v>
      </c>
      <c r="G37" s="191">
        <v>624773</v>
      </c>
      <c r="H37" s="93"/>
      <c r="I37" s="23"/>
      <c r="J37" s="23"/>
      <c r="K37" s="23"/>
      <c r="L37" s="121" t="str">
        <f t="shared" si="1"/>
        <v>-</v>
      </c>
      <c r="M37" s="94"/>
      <c r="N37" s="22"/>
    </row>
    <row r="38" spans="1:14" ht="27.95" customHeight="1">
      <c r="A38" s="84"/>
      <c r="B38" s="89" t="s">
        <v>128</v>
      </c>
      <c r="C38" s="90"/>
      <c r="D38" s="90"/>
      <c r="E38" s="91"/>
      <c r="F38" s="92">
        <v>26</v>
      </c>
      <c r="G38" s="191">
        <v>67314</v>
      </c>
      <c r="H38" s="93"/>
      <c r="I38" s="23"/>
      <c r="J38" s="23"/>
      <c r="K38" s="23"/>
      <c r="L38" s="121" t="str">
        <f t="shared" si="1"/>
        <v>-</v>
      </c>
      <c r="M38" s="94"/>
      <c r="N38" s="22"/>
    </row>
    <row r="39" spans="1:14" ht="27.95" customHeight="1">
      <c r="A39" s="84"/>
      <c r="B39" s="89" t="s">
        <v>112</v>
      </c>
      <c r="C39" s="90"/>
      <c r="D39" s="90"/>
      <c r="E39" s="91"/>
      <c r="F39" s="92">
        <v>27</v>
      </c>
      <c r="G39" s="191"/>
      <c r="H39" s="93"/>
      <c r="I39" s="93"/>
      <c r="J39" s="93"/>
      <c r="K39" s="93"/>
      <c r="L39" s="121" t="str">
        <f t="shared" si="1"/>
        <v>-</v>
      </c>
      <c r="M39" s="94"/>
      <c r="N39" s="22"/>
    </row>
    <row r="40" spans="1:14" ht="27.95" customHeight="1">
      <c r="A40" s="84"/>
      <c r="B40" s="89" t="s">
        <v>113</v>
      </c>
      <c r="C40" s="90"/>
      <c r="D40" s="86"/>
      <c r="E40" s="91"/>
      <c r="F40" s="92">
        <v>28</v>
      </c>
      <c r="G40" s="191"/>
      <c r="H40" s="93"/>
      <c r="I40" s="93"/>
      <c r="J40" s="93"/>
      <c r="K40" s="93"/>
      <c r="L40" s="121" t="str">
        <f t="shared" si="1"/>
        <v>-</v>
      </c>
      <c r="M40" s="94"/>
      <c r="N40" s="22"/>
    </row>
    <row r="41" spans="1:14" ht="27.95" customHeight="1">
      <c r="A41" s="84"/>
      <c r="B41" s="85" t="s">
        <v>111</v>
      </c>
      <c r="C41" s="86"/>
      <c r="D41" s="86"/>
      <c r="E41" s="26"/>
      <c r="F41" s="87">
        <v>29</v>
      </c>
      <c r="G41" s="190">
        <f>107723+146940+2167</f>
        <v>256830</v>
      </c>
      <c r="H41" s="23"/>
      <c r="I41" s="93"/>
      <c r="J41" s="93"/>
      <c r="K41" s="93"/>
      <c r="L41" s="120" t="str">
        <f t="shared" si="1"/>
        <v>-</v>
      </c>
      <c r="M41" s="88"/>
      <c r="N41" s="22"/>
    </row>
    <row r="42" spans="1:14" ht="27.95" customHeight="1">
      <c r="A42" s="84"/>
      <c r="B42" s="256" t="s">
        <v>119</v>
      </c>
      <c r="C42" s="257"/>
      <c r="D42" s="257"/>
      <c r="E42" s="258"/>
      <c r="F42" s="87">
        <v>30</v>
      </c>
      <c r="G42" s="183">
        <f>SUM(G19:G41)</f>
        <v>6207770</v>
      </c>
      <c r="H42" s="23">
        <f>SUM(H19:H41)</f>
        <v>0</v>
      </c>
      <c r="I42" s="23">
        <f t="shared" ref="I42:K42" si="4">SUM(I19:I41)</f>
        <v>0</v>
      </c>
      <c r="J42" s="23">
        <f t="shared" si="4"/>
        <v>0</v>
      </c>
      <c r="K42" s="23">
        <f t="shared" si="4"/>
        <v>0</v>
      </c>
      <c r="L42" s="120" t="str">
        <f t="shared" si="1"/>
        <v>-</v>
      </c>
      <c r="M42" s="88"/>
      <c r="N42" s="22"/>
    </row>
    <row r="43" spans="1:14" ht="27.95" customHeight="1">
      <c r="A43" s="84"/>
      <c r="B43" s="250" t="s">
        <v>110</v>
      </c>
      <c r="C43" s="251"/>
      <c r="D43" s="252"/>
      <c r="E43" s="171" t="s">
        <v>88</v>
      </c>
      <c r="F43" s="87">
        <v>31</v>
      </c>
      <c r="G43" s="190">
        <v>28800</v>
      </c>
      <c r="H43" s="23"/>
      <c r="I43" s="95">
        <f>H44</f>
        <v>0</v>
      </c>
      <c r="J43" s="95">
        <f t="shared" ref="J43:K43" si="5">I44</f>
        <v>0</v>
      </c>
      <c r="K43" s="95">
        <f t="shared" si="5"/>
        <v>0</v>
      </c>
      <c r="L43" s="120" t="str">
        <f t="shared" si="1"/>
        <v>-</v>
      </c>
      <c r="M43" s="88"/>
      <c r="N43" s="22"/>
    </row>
    <row r="44" spans="1:14" ht="27.95" customHeight="1" thickBot="1">
      <c r="A44" s="97"/>
      <c r="B44" s="253"/>
      <c r="C44" s="254"/>
      <c r="D44" s="255"/>
      <c r="E44" s="172" t="s">
        <v>89</v>
      </c>
      <c r="F44" s="98">
        <v>32</v>
      </c>
      <c r="G44" s="192">
        <v>115920</v>
      </c>
      <c r="H44" s="99"/>
      <c r="I44" s="100"/>
      <c r="J44" s="100"/>
      <c r="K44" s="100"/>
      <c r="L44" s="122" t="str">
        <f t="shared" si="1"/>
        <v>-</v>
      </c>
      <c r="M44" s="101"/>
    </row>
    <row r="45" spans="1:14" ht="9.9499999999999993" customHeight="1" thickBot="1">
      <c r="A45" s="64"/>
      <c r="B45" s="65"/>
      <c r="C45" s="65"/>
      <c r="D45" s="65"/>
      <c r="E45" s="65"/>
      <c r="F45" s="65"/>
      <c r="G45" s="185"/>
      <c r="H45" s="66"/>
      <c r="I45" s="66"/>
      <c r="J45" s="66"/>
      <c r="K45" s="66"/>
      <c r="L45" s="66"/>
      <c r="M45" s="67"/>
    </row>
    <row r="46" spans="1:14" ht="27.95" customHeight="1" thickBot="1">
      <c r="A46" s="102" t="s">
        <v>116</v>
      </c>
      <c r="B46" s="103"/>
      <c r="C46" s="103"/>
      <c r="D46" s="103"/>
      <c r="E46" s="104"/>
      <c r="F46" s="105"/>
      <c r="G46" s="193"/>
      <c r="H46" s="106">
        <f>IF(H33=0,,+H33)</f>
        <v>0</v>
      </c>
      <c r="I46" s="106">
        <f>IF(I33=0,,+I33)</f>
        <v>0</v>
      </c>
      <c r="J46" s="106">
        <f>IF(J33=0,,+J33)</f>
        <v>0</v>
      </c>
      <c r="K46" s="106">
        <f>IF(K33=0,,+K33)</f>
        <v>0</v>
      </c>
      <c r="L46" s="123" t="str">
        <f t="shared" ref="L46" si="6">IF(H46=0,"-",+(K46-H46)/H46*100)</f>
        <v>-</v>
      </c>
      <c r="M46" s="107"/>
    </row>
    <row r="47" spans="1:14" ht="9.9499999999999993" customHeight="1" thickBot="1">
      <c r="A47" s="64"/>
      <c r="B47" s="65"/>
      <c r="C47" s="65"/>
      <c r="D47" s="65"/>
      <c r="E47" s="65"/>
      <c r="F47" s="65"/>
      <c r="G47" s="185"/>
      <c r="H47" s="66"/>
      <c r="I47" s="66"/>
      <c r="J47" s="66"/>
      <c r="K47" s="66"/>
      <c r="L47" s="66"/>
      <c r="M47" s="67"/>
    </row>
    <row r="48" spans="1:14" ht="27.95" customHeight="1" thickBot="1">
      <c r="A48" s="108" t="s">
        <v>70</v>
      </c>
      <c r="B48" s="65"/>
      <c r="C48" s="65"/>
      <c r="D48" s="65"/>
      <c r="E48" s="230" t="s">
        <v>71</v>
      </c>
      <c r="F48" s="231"/>
      <c r="G48" s="193"/>
      <c r="H48" s="109"/>
      <c r="I48" s="109"/>
      <c r="J48" s="109"/>
      <c r="K48" s="109"/>
      <c r="L48" s="109" t="str">
        <f t="shared" ref="L48" si="7">IF(H48=0,"-",+(K48-H48)/H48*100)</f>
        <v>-</v>
      </c>
      <c r="M48" s="107"/>
    </row>
    <row r="49" spans="1:13" ht="9.9499999999999993" hidden="1" customHeight="1" thickBot="1">
      <c r="A49" s="64"/>
      <c r="B49" s="65"/>
      <c r="C49" s="65"/>
      <c r="D49" s="65"/>
      <c r="E49" s="65"/>
      <c r="F49" s="65"/>
      <c r="G49" s="65"/>
      <c r="H49" s="66"/>
      <c r="I49" s="66"/>
      <c r="J49" s="66"/>
      <c r="K49" s="66"/>
      <c r="L49" s="66"/>
      <c r="M49" s="67"/>
    </row>
    <row r="50" spans="1:13" ht="30" hidden="1" customHeight="1" thickBot="1">
      <c r="A50" s="108" t="s">
        <v>81</v>
      </c>
      <c r="B50" s="65"/>
      <c r="C50" s="65"/>
      <c r="D50" s="65"/>
      <c r="E50" s="65" t="s">
        <v>82</v>
      </c>
      <c r="F50" s="111"/>
      <c r="G50" s="111"/>
      <c r="H50" s="110">
        <f>+H10-H18</f>
        <v>0</v>
      </c>
      <c r="I50" s="110">
        <f>+I10-I18</f>
        <v>0</v>
      </c>
      <c r="J50" s="110">
        <f>+J10-J18</f>
        <v>0</v>
      </c>
      <c r="K50" s="110">
        <f>+K10-K18</f>
        <v>0</v>
      </c>
      <c r="L50" s="110" t="str">
        <f t="shared" si="1"/>
        <v>-</v>
      </c>
      <c r="M50" s="107"/>
    </row>
    <row r="51" spans="1:13" ht="15" customHeight="1">
      <c r="A51" t="s">
        <v>72</v>
      </c>
    </row>
    <row r="52" spans="1:13" ht="15" customHeight="1">
      <c r="A52" t="s">
        <v>114</v>
      </c>
    </row>
    <row r="53" spans="1:13" ht="15" customHeight="1">
      <c r="A53" s="167" t="s">
        <v>122</v>
      </c>
    </row>
    <row r="54" spans="1:13" ht="15" customHeight="1">
      <c r="A54" s="1" t="s">
        <v>115</v>
      </c>
    </row>
    <row r="55" spans="1:13" ht="15" customHeight="1">
      <c r="A55" s="1" t="s">
        <v>73</v>
      </c>
    </row>
    <row r="56" spans="1:13" ht="18" customHeight="1">
      <c r="A56" s="25"/>
    </row>
  </sheetData>
  <mergeCells count="9">
    <mergeCell ref="E48:F48"/>
    <mergeCell ref="A3:D3"/>
    <mergeCell ref="E3:I3"/>
    <mergeCell ref="K3:L3"/>
    <mergeCell ref="M5:M7"/>
    <mergeCell ref="B15:D16"/>
    <mergeCell ref="B14:E14"/>
    <mergeCell ref="B43:D44"/>
    <mergeCell ref="B42:E42"/>
  </mergeCells>
  <phoneticPr fontId="1"/>
  <dataValidations count="1">
    <dataValidation type="decimal" operator="greaterThanOrEqual" allowBlank="1" showInputMessage="1" showErrorMessage="1" sqref="H48:K48 H46:K46">
      <formula1>1</formula1>
    </dataValidation>
  </dataValidations>
  <pageMargins left="0.70866141732283472" right="0.70866141732283472" top="0.74803149606299213" bottom="0.74803149606299213" header="0.31496062992125984" footer="0.31496062992125984"/>
  <pageSetup paperSize="9" scale="64"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51"/>
  <sheetViews>
    <sheetView view="pageBreakPreview" zoomScaleNormal="100" zoomScaleSheetLayoutView="100" workbookViewId="0">
      <selection sqref="A1:N1"/>
    </sheetView>
  </sheetViews>
  <sheetFormatPr defaultColWidth="9" defaultRowHeight="13.5"/>
  <cols>
    <col min="1" max="1" width="10.625" style="2" customWidth="1"/>
    <col min="2" max="2" width="9.625" style="2" customWidth="1"/>
    <col min="3" max="3" width="8.25" style="2" bestFit="1" customWidth="1"/>
    <col min="4" max="4" width="10.625" style="2" customWidth="1"/>
    <col min="5" max="5" width="6.625" style="2" customWidth="1"/>
    <col min="6" max="6" width="10.625" style="2" customWidth="1"/>
    <col min="7" max="7" width="6.625" style="2" customWidth="1"/>
    <col min="8" max="8" width="11.25" style="2" customWidth="1"/>
    <col min="9" max="9" width="6.625" style="2" customWidth="1"/>
    <col min="10" max="10" width="10.625" style="2" customWidth="1"/>
    <col min="11" max="11" width="6.625" style="2" customWidth="1"/>
    <col min="12" max="12" width="10.625" style="2" customWidth="1"/>
    <col min="13" max="13" width="6.625" style="2" customWidth="1"/>
    <col min="14" max="14" width="18.625" style="2" customWidth="1"/>
    <col min="15" max="16384" width="9" style="2"/>
  </cols>
  <sheetData>
    <row r="1" spans="1:15" ht="18.75">
      <c r="A1" s="265" t="s">
        <v>141</v>
      </c>
      <c r="B1" s="265"/>
      <c r="C1" s="265"/>
      <c r="D1" s="265"/>
      <c r="E1" s="265"/>
      <c r="F1" s="265"/>
      <c r="G1" s="265"/>
      <c r="H1" s="265"/>
      <c r="I1" s="265"/>
      <c r="J1" s="265"/>
      <c r="K1" s="265"/>
      <c r="L1" s="265"/>
      <c r="M1" s="265"/>
      <c r="N1" s="265"/>
    </row>
    <row r="2" spans="1:15">
      <c r="I2" s="3"/>
    </row>
    <row r="3" spans="1:15">
      <c r="I3" s="3"/>
    </row>
    <row r="4" spans="1:15">
      <c r="A4" s="29"/>
      <c r="B4" s="266" t="s">
        <v>29</v>
      </c>
      <c r="C4" s="266"/>
      <c r="D4" s="268" t="s">
        <v>12</v>
      </c>
      <c r="E4" s="268"/>
      <c r="F4" s="267" t="s">
        <v>12</v>
      </c>
      <c r="G4" s="267"/>
      <c r="H4" s="267" t="s">
        <v>144</v>
      </c>
      <c r="I4" s="267"/>
      <c r="J4" s="267" t="s">
        <v>145</v>
      </c>
      <c r="K4" s="267"/>
      <c r="L4" s="267" t="s">
        <v>146</v>
      </c>
      <c r="M4" s="267"/>
      <c r="N4" s="29" t="s">
        <v>30</v>
      </c>
    </row>
    <row r="5" spans="1:15">
      <c r="A5" s="269"/>
      <c r="B5" s="30" t="s">
        <v>2</v>
      </c>
      <c r="C5" s="31" t="s">
        <v>31</v>
      </c>
      <c r="D5" s="206"/>
      <c r="E5" s="207" t="s">
        <v>32</v>
      </c>
      <c r="F5" s="4"/>
      <c r="G5" s="24" t="s">
        <v>32</v>
      </c>
      <c r="H5" s="4"/>
      <c r="I5" s="24" t="s">
        <v>32</v>
      </c>
      <c r="J5" s="4"/>
      <c r="K5" s="24" t="s">
        <v>32</v>
      </c>
      <c r="L5" s="4"/>
      <c r="M5" s="24" t="s">
        <v>32</v>
      </c>
      <c r="N5" s="272"/>
    </row>
    <row r="6" spans="1:15">
      <c r="A6" s="270"/>
      <c r="B6" s="32" t="s">
        <v>3</v>
      </c>
      <c r="C6" s="33" t="s">
        <v>33</v>
      </c>
      <c r="D6" s="208"/>
      <c r="E6" s="209" t="s">
        <v>34</v>
      </c>
      <c r="F6" s="5"/>
      <c r="G6" s="6" t="s">
        <v>34</v>
      </c>
      <c r="H6" s="5"/>
      <c r="I6" s="6" t="s">
        <v>34</v>
      </c>
      <c r="J6" s="5"/>
      <c r="K6" s="6" t="s">
        <v>34</v>
      </c>
      <c r="L6" s="5"/>
      <c r="M6" s="6" t="s">
        <v>34</v>
      </c>
      <c r="N6" s="273"/>
    </row>
    <row r="7" spans="1:15">
      <c r="A7" s="270"/>
      <c r="B7" s="32" t="s">
        <v>4</v>
      </c>
      <c r="C7" s="33" t="s">
        <v>35</v>
      </c>
      <c r="D7" s="208">
        <f>D5*D6/10</f>
        <v>0</v>
      </c>
      <c r="E7" s="209" t="s">
        <v>36</v>
      </c>
      <c r="F7" s="5">
        <f>F5*F6/10</f>
        <v>0</v>
      </c>
      <c r="G7" s="6" t="s">
        <v>36</v>
      </c>
      <c r="H7" s="5">
        <f>H5*H6/10</f>
        <v>0</v>
      </c>
      <c r="I7" s="6" t="s">
        <v>36</v>
      </c>
      <c r="J7" s="5">
        <f>J5*J6/10</f>
        <v>0</v>
      </c>
      <c r="K7" s="6" t="s">
        <v>36</v>
      </c>
      <c r="L7" s="5">
        <f>L5*L6/10</f>
        <v>0</v>
      </c>
      <c r="M7" s="6" t="s">
        <v>36</v>
      </c>
      <c r="N7" s="273"/>
    </row>
    <row r="8" spans="1:15">
      <c r="A8" s="270"/>
      <c r="B8" s="32" t="s">
        <v>5</v>
      </c>
      <c r="C8" s="33" t="s">
        <v>37</v>
      </c>
      <c r="D8" s="208" t="e">
        <f>D9/D7</f>
        <v>#DIV/0!</v>
      </c>
      <c r="E8" s="209" t="s">
        <v>6</v>
      </c>
      <c r="F8" s="5" t="e">
        <f>F9/F7</f>
        <v>#DIV/0!</v>
      </c>
      <c r="G8" s="6" t="s">
        <v>6</v>
      </c>
      <c r="H8" s="5"/>
      <c r="I8" s="6" t="s">
        <v>6</v>
      </c>
      <c r="J8" s="5"/>
      <c r="K8" s="6" t="s">
        <v>6</v>
      </c>
      <c r="L8" s="5"/>
      <c r="M8" s="6" t="s">
        <v>6</v>
      </c>
      <c r="N8" s="273"/>
    </row>
    <row r="9" spans="1:15">
      <c r="A9" s="271"/>
      <c r="B9" s="34" t="s">
        <v>7</v>
      </c>
      <c r="C9" s="35" t="s">
        <v>38</v>
      </c>
      <c r="D9" s="210"/>
      <c r="E9" s="211" t="s">
        <v>8</v>
      </c>
      <c r="F9" s="7"/>
      <c r="G9" s="8" t="s">
        <v>8</v>
      </c>
      <c r="H9" s="7">
        <f>H7*H8</f>
        <v>0</v>
      </c>
      <c r="I9" s="8" t="s">
        <v>8</v>
      </c>
      <c r="J9" s="7">
        <f>J7*J8</f>
        <v>0</v>
      </c>
      <c r="K9" s="8" t="s">
        <v>8</v>
      </c>
      <c r="L9" s="7">
        <f>L7*L8</f>
        <v>0</v>
      </c>
      <c r="M9" s="8" t="s">
        <v>8</v>
      </c>
      <c r="N9" s="274"/>
    </row>
    <row r="10" spans="1:15">
      <c r="A10" s="269"/>
      <c r="B10" s="30" t="s">
        <v>2</v>
      </c>
      <c r="C10" s="31" t="s">
        <v>39</v>
      </c>
      <c r="D10" s="206"/>
      <c r="E10" s="207" t="s">
        <v>24</v>
      </c>
      <c r="F10" s="4"/>
      <c r="G10" s="24" t="s">
        <v>24</v>
      </c>
      <c r="H10" s="4"/>
      <c r="I10" s="24" t="s">
        <v>24</v>
      </c>
      <c r="J10" s="4"/>
      <c r="K10" s="24" t="s">
        <v>24</v>
      </c>
      <c r="L10" s="4"/>
      <c r="M10" s="24" t="s">
        <v>24</v>
      </c>
      <c r="N10" s="275"/>
      <c r="O10" s="2" t="s">
        <v>126</v>
      </c>
    </row>
    <row r="11" spans="1:15">
      <c r="A11" s="270"/>
      <c r="B11" s="32" t="s">
        <v>3</v>
      </c>
      <c r="C11" s="33" t="s">
        <v>40</v>
      </c>
      <c r="D11" s="208"/>
      <c r="E11" s="209" t="s">
        <v>25</v>
      </c>
      <c r="F11" s="5"/>
      <c r="G11" s="6" t="s">
        <v>25</v>
      </c>
      <c r="H11" s="5"/>
      <c r="I11" s="6" t="s">
        <v>25</v>
      </c>
      <c r="J11" s="5"/>
      <c r="K11" s="6" t="s">
        <v>25</v>
      </c>
      <c r="L11" s="5"/>
      <c r="M11" s="6" t="s">
        <v>25</v>
      </c>
      <c r="N11" s="276"/>
    </row>
    <row r="12" spans="1:15">
      <c r="A12" s="270"/>
      <c r="B12" s="32" t="s">
        <v>4</v>
      </c>
      <c r="C12" s="33" t="s">
        <v>41</v>
      </c>
      <c r="D12" s="208">
        <f>D10*D11/10</f>
        <v>0</v>
      </c>
      <c r="E12" s="209" t="s">
        <v>26</v>
      </c>
      <c r="F12" s="5">
        <f>F10*F11/10</f>
        <v>0</v>
      </c>
      <c r="G12" s="6" t="s">
        <v>26</v>
      </c>
      <c r="H12" s="5">
        <f>H10*H11/10</f>
        <v>0</v>
      </c>
      <c r="I12" s="6" t="s">
        <v>26</v>
      </c>
      <c r="J12" s="5">
        <f>J10*J11/10</f>
        <v>0</v>
      </c>
      <c r="K12" s="6" t="s">
        <v>26</v>
      </c>
      <c r="L12" s="5">
        <f>L10*L11/10</f>
        <v>0</v>
      </c>
      <c r="M12" s="6" t="s">
        <v>26</v>
      </c>
      <c r="N12" s="276"/>
    </row>
    <row r="13" spans="1:15">
      <c r="A13" s="270"/>
      <c r="B13" s="32" t="s">
        <v>5</v>
      </c>
      <c r="C13" s="33" t="s">
        <v>42</v>
      </c>
      <c r="D13" s="208" t="e">
        <f>D14/D12</f>
        <v>#DIV/0!</v>
      </c>
      <c r="E13" s="209" t="s">
        <v>27</v>
      </c>
      <c r="F13" s="5" t="e">
        <f>F14/F12</f>
        <v>#DIV/0!</v>
      </c>
      <c r="G13" s="6" t="s">
        <v>27</v>
      </c>
      <c r="H13" s="5"/>
      <c r="I13" s="6" t="s">
        <v>27</v>
      </c>
      <c r="J13" s="5"/>
      <c r="K13" s="6" t="s">
        <v>27</v>
      </c>
      <c r="L13" s="5"/>
      <c r="M13" s="6" t="s">
        <v>27</v>
      </c>
      <c r="N13" s="276"/>
    </row>
    <row r="14" spans="1:15">
      <c r="A14" s="271"/>
      <c r="B14" s="34" t="s">
        <v>7</v>
      </c>
      <c r="C14" s="35" t="s">
        <v>43</v>
      </c>
      <c r="D14" s="210"/>
      <c r="E14" s="211" t="s">
        <v>28</v>
      </c>
      <c r="F14" s="7"/>
      <c r="G14" s="8" t="s">
        <v>28</v>
      </c>
      <c r="H14" s="7">
        <f>H12*H13</f>
        <v>0</v>
      </c>
      <c r="I14" s="8" t="s">
        <v>28</v>
      </c>
      <c r="J14" s="7">
        <f>J12*J13</f>
        <v>0</v>
      </c>
      <c r="K14" s="8" t="s">
        <v>28</v>
      </c>
      <c r="L14" s="7">
        <f>L12*L13</f>
        <v>0</v>
      </c>
      <c r="M14" s="8" t="s">
        <v>28</v>
      </c>
      <c r="N14" s="277"/>
    </row>
    <row r="15" spans="1:15">
      <c r="A15" s="278"/>
      <c r="B15" s="30" t="s">
        <v>2</v>
      </c>
      <c r="C15" s="31" t="s">
        <v>31</v>
      </c>
      <c r="D15" s="206"/>
      <c r="E15" s="207" t="s">
        <v>24</v>
      </c>
      <c r="F15" s="4"/>
      <c r="G15" s="24" t="s">
        <v>32</v>
      </c>
      <c r="H15" s="4"/>
      <c r="I15" s="24" t="s">
        <v>32</v>
      </c>
      <c r="J15" s="4"/>
      <c r="K15" s="24" t="s">
        <v>32</v>
      </c>
      <c r="L15" s="4"/>
      <c r="M15" s="24" t="s">
        <v>32</v>
      </c>
      <c r="N15" s="275"/>
    </row>
    <row r="16" spans="1:15">
      <c r="A16" s="270"/>
      <c r="B16" s="32" t="s">
        <v>3</v>
      </c>
      <c r="C16" s="33" t="s">
        <v>33</v>
      </c>
      <c r="D16" s="208"/>
      <c r="E16" s="209" t="s">
        <v>25</v>
      </c>
      <c r="F16" s="5"/>
      <c r="G16" s="6" t="s">
        <v>34</v>
      </c>
      <c r="H16" s="5"/>
      <c r="I16" s="6" t="s">
        <v>34</v>
      </c>
      <c r="J16" s="5"/>
      <c r="K16" s="6" t="s">
        <v>34</v>
      </c>
      <c r="L16" s="5"/>
      <c r="M16" s="6" t="s">
        <v>34</v>
      </c>
      <c r="N16" s="276"/>
    </row>
    <row r="17" spans="1:14">
      <c r="A17" s="270"/>
      <c r="B17" s="32" t="s">
        <v>4</v>
      </c>
      <c r="C17" s="33" t="s">
        <v>35</v>
      </c>
      <c r="D17" s="208">
        <f>D15*D16/10</f>
        <v>0</v>
      </c>
      <c r="E17" s="209" t="s">
        <v>26</v>
      </c>
      <c r="F17" s="5">
        <f>F15*F16/10</f>
        <v>0</v>
      </c>
      <c r="G17" s="6" t="s">
        <v>36</v>
      </c>
      <c r="H17" s="5">
        <f>H15*H16/10</f>
        <v>0</v>
      </c>
      <c r="I17" s="6" t="s">
        <v>36</v>
      </c>
      <c r="J17" s="5">
        <f>J15*J16/10</f>
        <v>0</v>
      </c>
      <c r="K17" s="6" t="s">
        <v>36</v>
      </c>
      <c r="L17" s="5">
        <f>L15*L16/10</f>
        <v>0</v>
      </c>
      <c r="M17" s="6" t="s">
        <v>36</v>
      </c>
      <c r="N17" s="276"/>
    </row>
    <row r="18" spans="1:14">
      <c r="A18" s="270"/>
      <c r="B18" s="32" t="s">
        <v>5</v>
      </c>
      <c r="C18" s="33" t="s">
        <v>0</v>
      </c>
      <c r="D18" s="208" t="e">
        <f>D19/D17</f>
        <v>#DIV/0!</v>
      </c>
      <c r="E18" s="209" t="s">
        <v>27</v>
      </c>
      <c r="F18" s="5" t="e">
        <f>F19/F17</f>
        <v>#DIV/0!</v>
      </c>
      <c r="G18" s="6" t="s">
        <v>6</v>
      </c>
      <c r="H18" s="5"/>
      <c r="I18" s="6" t="s">
        <v>6</v>
      </c>
      <c r="J18" s="5"/>
      <c r="K18" s="6" t="s">
        <v>6</v>
      </c>
      <c r="L18" s="5"/>
      <c r="M18" s="6" t="s">
        <v>6</v>
      </c>
      <c r="N18" s="276"/>
    </row>
    <row r="19" spans="1:14">
      <c r="A19" s="271"/>
      <c r="B19" s="34" t="s">
        <v>7</v>
      </c>
      <c r="C19" s="35" t="s">
        <v>38</v>
      </c>
      <c r="D19" s="210"/>
      <c r="E19" s="211" t="s">
        <v>28</v>
      </c>
      <c r="F19" s="7"/>
      <c r="G19" s="8" t="s">
        <v>8</v>
      </c>
      <c r="H19" s="7">
        <f>H17*H18</f>
        <v>0</v>
      </c>
      <c r="I19" s="8" t="s">
        <v>8</v>
      </c>
      <c r="J19" s="7">
        <f>J17*J18</f>
        <v>0</v>
      </c>
      <c r="K19" s="8" t="s">
        <v>8</v>
      </c>
      <c r="L19" s="7">
        <f>L17*L18</f>
        <v>0</v>
      </c>
      <c r="M19" s="8" t="s">
        <v>8</v>
      </c>
      <c r="N19" s="277"/>
    </row>
    <row r="20" spans="1:14">
      <c r="A20" s="269"/>
      <c r="B20" s="30" t="s">
        <v>2</v>
      </c>
      <c r="C20" s="31" t="s">
        <v>31</v>
      </c>
      <c r="D20" s="206"/>
      <c r="E20" s="207" t="s">
        <v>32</v>
      </c>
      <c r="F20" s="4"/>
      <c r="G20" s="24" t="s">
        <v>32</v>
      </c>
      <c r="H20" s="4"/>
      <c r="I20" s="24" t="s">
        <v>32</v>
      </c>
      <c r="J20" s="4"/>
      <c r="K20" s="24" t="s">
        <v>32</v>
      </c>
      <c r="L20" s="4"/>
      <c r="M20" s="24" t="s">
        <v>32</v>
      </c>
      <c r="N20" s="275"/>
    </row>
    <row r="21" spans="1:14">
      <c r="A21" s="270"/>
      <c r="B21" s="32" t="s">
        <v>3</v>
      </c>
      <c r="C21" s="33" t="s">
        <v>33</v>
      </c>
      <c r="D21" s="208"/>
      <c r="E21" s="209" t="s">
        <v>34</v>
      </c>
      <c r="F21" s="5"/>
      <c r="G21" s="6" t="s">
        <v>34</v>
      </c>
      <c r="H21" s="5"/>
      <c r="I21" s="6" t="s">
        <v>34</v>
      </c>
      <c r="J21" s="5"/>
      <c r="K21" s="6" t="s">
        <v>34</v>
      </c>
      <c r="L21" s="5"/>
      <c r="M21" s="6" t="s">
        <v>34</v>
      </c>
      <c r="N21" s="276"/>
    </row>
    <row r="22" spans="1:14">
      <c r="A22" s="270"/>
      <c r="B22" s="32" t="s">
        <v>4</v>
      </c>
      <c r="C22" s="33" t="s">
        <v>35</v>
      </c>
      <c r="D22" s="208">
        <f>D20*D21/10</f>
        <v>0</v>
      </c>
      <c r="E22" s="209" t="s">
        <v>36</v>
      </c>
      <c r="F22" s="5">
        <f>F20*F21/10</f>
        <v>0</v>
      </c>
      <c r="G22" s="6" t="s">
        <v>36</v>
      </c>
      <c r="H22" s="5">
        <f>H20*H21/10</f>
        <v>0</v>
      </c>
      <c r="I22" s="6" t="s">
        <v>36</v>
      </c>
      <c r="J22" s="5">
        <f>J20*J21/10</f>
        <v>0</v>
      </c>
      <c r="K22" s="6" t="s">
        <v>36</v>
      </c>
      <c r="L22" s="5">
        <f>L20*L21/10</f>
        <v>0</v>
      </c>
      <c r="M22" s="6" t="s">
        <v>36</v>
      </c>
      <c r="N22" s="276"/>
    </row>
    <row r="23" spans="1:14">
      <c r="A23" s="270"/>
      <c r="B23" s="32" t="s">
        <v>5</v>
      </c>
      <c r="C23" s="33" t="s">
        <v>37</v>
      </c>
      <c r="D23" s="208" t="e">
        <f>D24/D22</f>
        <v>#DIV/0!</v>
      </c>
      <c r="E23" s="209" t="s">
        <v>6</v>
      </c>
      <c r="F23" s="5" t="e">
        <f>F24/F22</f>
        <v>#DIV/0!</v>
      </c>
      <c r="G23" s="6" t="s">
        <v>6</v>
      </c>
      <c r="H23" s="5"/>
      <c r="I23" s="6" t="s">
        <v>6</v>
      </c>
      <c r="J23" s="5"/>
      <c r="K23" s="6" t="s">
        <v>6</v>
      </c>
      <c r="L23" s="5"/>
      <c r="M23" s="6" t="s">
        <v>6</v>
      </c>
      <c r="N23" s="276"/>
    </row>
    <row r="24" spans="1:14">
      <c r="A24" s="271"/>
      <c r="B24" s="34" t="s">
        <v>7</v>
      </c>
      <c r="C24" s="35" t="s">
        <v>38</v>
      </c>
      <c r="D24" s="210"/>
      <c r="E24" s="211" t="s">
        <v>8</v>
      </c>
      <c r="F24" s="7"/>
      <c r="G24" s="8" t="s">
        <v>8</v>
      </c>
      <c r="H24" s="7">
        <f>H22*H23</f>
        <v>0</v>
      </c>
      <c r="I24" s="8" t="s">
        <v>8</v>
      </c>
      <c r="J24" s="7">
        <f>J22*J23</f>
        <v>0</v>
      </c>
      <c r="K24" s="8" t="s">
        <v>8</v>
      </c>
      <c r="L24" s="7">
        <f>L22*L23</f>
        <v>0</v>
      </c>
      <c r="M24" s="8" t="s">
        <v>8</v>
      </c>
      <c r="N24" s="277"/>
    </row>
    <row r="25" spans="1:14">
      <c r="A25" s="279" t="s">
        <v>44</v>
      </c>
      <c r="B25" s="280"/>
      <c r="C25" s="36" t="s">
        <v>45</v>
      </c>
      <c r="D25" s="212">
        <f>D9+D14+D19+D24</f>
        <v>0</v>
      </c>
      <c r="E25" s="213" t="s">
        <v>8</v>
      </c>
      <c r="F25" s="37">
        <f>F9+F14+F19+F24</f>
        <v>0</v>
      </c>
      <c r="G25" s="38" t="s">
        <v>8</v>
      </c>
      <c r="H25" s="37">
        <f>H9+H14+H19+H24</f>
        <v>0</v>
      </c>
      <c r="I25" s="38" t="s">
        <v>8</v>
      </c>
      <c r="J25" s="196">
        <f>J9+J14+J19+J24</f>
        <v>0</v>
      </c>
      <c r="K25" s="38" t="s">
        <v>8</v>
      </c>
      <c r="L25" s="37">
        <f>L9+L14+L19+L24</f>
        <v>0</v>
      </c>
      <c r="M25" s="38" t="s">
        <v>8</v>
      </c>
      <c r="N25" s="275"/>
    </row>
    <row r="26" spans="1:14">
      <c r="A26" s="281" t="s">
        <v>46</v>
      </c>
      <c r="B26" s="282"/>
      <c r="C26" s="39"/>
      <c r="D26" s="214" t="s">
        <v>47</v>
      </c>
      <c r="E26" s="215" t="s">
        <v>48</v>
      </c>
      <c r="F26" s="229" t="s">
        <v>47</v>
      </c>
      <c r="G26" s="16" t="s">
        <v>48</v>
      </c>
      <c r="H26" s="124">
        <f>IF(H25=0,,+(H25-$F25)/$F25*100)</f>
        <v>0</v>
      </c>
      <c r="I26" s="40" t="s">
        <v>48</v>
      </c>
      <c r="J26" s="124">
        <f>IF(J25=0,,+(J25-$F25)/$F25*100)</f>
        <v>0</v>
      </c>
      <c r="K26" s="40" t="s">
        <v>48</v>
      </c>
      <c r="L26" s="124">
        <f>IF(L25=0,,+(L25-$F25)/$F25*100)</f>
        <v>0</v>
      </c>
      <c r="M26" s="40" t="s">
        <v>48</v>
      </c>
      <c r="N26" s="277"/>
    </row>
    <row r="27" spans="1:14">
      <c r="A27" s="279" t="s">
        <v>133</v>
      </c>
      <c r="B27" s="280"/>
      <c r="C27" s="36" t="s">
        <v>134</v>
      </c>
      <c r="D27" s="212"/>
      <c r="E27" s="213" t="s">
        <v>137</v>
      </c>
      <c r="F27" s="37">
        <f>'付加価値額計画（個人）'!H12</f>
        <v>0</v>
      </c>
      <c r="G27" s="38" t="s">
        <v>137</v>
      </c>
      <c r="H27" s="37">
        <f>F27</f>
        <v>0</v>
      </c>
      <c r="I27" s="38" t="s">
        <v>137</v>
      </c>
      <c r="J27" s="225">
        <f>F27</f>
        <v>0</v>
      </c>
      <c r="K27" s="38" t="s">
        <v>137</v>
      </c>
      <c r="L27" s="225">
        <f>F27</f>
        <v>0</v>
      </c>
      <c r="M27" s="38" t="s">
        <v>137</v>
      </c>
      <c r="N27" s="275"/>
    </row>
    <row r="28" spans="1:14">
      <c r="A28" s="281" t="s">
        <v>135</v>
      </c>
      <c r="B28" s="282"/>
      <c r="C28" s="39" t="s">
        <v>136</v>
      </c>
      <c r="D28" s="214"/>
      <c r="E28" s="215"/>
      <c r="F28" s="195">
        <f>F25-F27</f>
        <v>0</v>
      </c>
      <c r="G28" s="16" t="s">
        <v>8</v>
      </c>
      <c r="H28" s="226">
        <f>H25-H27</f>
        <v>0</v>
      </c>
      <c r="I28" s="40" t="s">
        <v>137</v>
      </c>
      <c r="J28" s="228">
        <f>J25-J27</f>
        <v>0</v>
      </c>
      <c r="K28" s="40" t="s">
        <v>137</v>
      </c>
      <c r="L28" s="228">
        <f>L25-L27</f>
        <v>0</v>
      </c>
      <c r="M28" s="40" t="s">
        <v>137</v>
      </c>
      <c r="N28" s="277"/>
    </row>
    <row r="29" spans="1:14">
      <c r="D29" s="9"/>
      <c r="E29" s="10"/>
      <c r="F29" s="9"/>
      <c r="G29" s="10"/>
      <c r="H29" s="227"/>
      <c r="I29" s="10"/>
      <c r="J29" s="227"/>
      <c r="K29" s="9"/>
      <c r="L29" s="227"/>
      <c r="M29" s="9"/>
    </row>
    <row r="30" spans="1:14" hidden="1">
      <c r="A30" s="2" t="s">
        <v>49</v>
      </c>
      <c r="D30" s="9"/>
      <c r="E30" s="10"/>
      <c r="F30" s="9"/>
      <c r="G30" s="10"/>
      <c r="H30" s="9"/>
      <c r="I30" s="10"/>
      <c r="J30" s="9"/>
      <c r="K30" s="9"/>
      <c r="L30" s="9"/>
      <c r="M30" s="9"/>
    </row>
    <row r="31" spans="1:14" hidden="1">
      <c r="A31" s="29" t="s">
        <v>9</v>
      </c>
      <c r="B31" s="266" t="s">
        <v>29</v>
      </c>
      <c r="C31" s="266"/>
      <c r="D31" s="284" t="str">
        <f>+D4</f>
        <v>現状</v>
      </c>
      <c r="E31" s="284"/>
      <c r="F31" s="284" t="str">
        <f>+F4</f>
        <v>現状</v>
      </c>
      <c r="G31" s="284"/>
      <c r="H31" s="284" t="str">
        <f>+H4</f>
        <v>1年度目</v>
      </c>
      <c r="I31" s="284"/>
      <c r="J31" s="284" t="str">
        <f>+J4</f>
        <v>2年度目</v>
      </c>
      <c r="K31" s="284"/>
      <c r="L31" s="284" t="str">
        <f>+L4</f>
        <v>3年度目</v>
      </c>
      <c r="M31" s="284"/>
      <c r="N31" s="29" t="str">
        <f>+N4</f>
        <v>根拠</v>
      </c>
    </row>
    <row r="32" spans="1:14" hidden="1">
      <c r="A32" s="283"/>
      <c r="B32" s="32" t="s">
        <v>10</v>
      </c>
      <c r="C32" s="31" t="s">
        <v>31</v>
      </c>
      <c r="D32" s="5"/>
      <c r="E32" s="11" t="s">
        <v>36</v>
      </c>
      <c r="F32" s="5"/>
      <c r="G32" s="11" t="s">
        <v>36</v>
      </c>
      <c r="H32" s="5"/>
      <c r="I32" s="11" t="s">
        <v>36</v>
      </c>
      <c r="J32" s="5"/>
      <c r="K32" s="11" t="s">
        <v>36</v>
      </c>
      <c r="L32" s="5"/>
      <c r="M32" s="11" t="s">
        <v>36</v>
      </c>
      <c r="N32" s="275"/>
    </row>
    <row r="33" spans="1:14" hidden="1">
      <c r="A33" s="270"/>
      <c r="B33" s="32" t="s">
        <v>5</v>
      </c>
      <c r="C33" s="33" t="s">
        <v>33</v>
      </c>
      <c r="D33" s="5"/>
      <c r="E33" s="11" t="s">
        <v>6</v>
      </c>
      <c r="F33" s="5"/>
      <c r="G33" s="11" t="s">
        <v>6</v>
      </c>
      <c r="H33" s="5"/>
      <c r="I33" s="11" t="s">
        <v>6</v>
      </c>
      <c r="J33" s="5"/>
      <c r="K33" s="11" t="s">
        <v>6</v>
      </c>
      <c r="L33" s="5"/>
      <c r="M33" s="11" t="s">
        <v>6</v>
      </c>
      <c r="N33" s="276"/>
    </row>
    <row r="34" spans="1:14" hidden="1">
      <c r="A34" s="271"/>
      <c r="B34" s="34" t="s">
        <v>7</v>
      </c>
      <c r="C34" s="35" t="s">
        <v>50</v>
      </c>
      <c r="D34" s="7">
        <f>+D32*D33</f>
        <v>0</v>
      </c>
      <c r="E34" s="12" t="s">
        <v>8</v>
      </c>
      <c r="F34" s="7">
        <f>+F32*F33</f>
        <v>0</v>
      </c>
      <c r="G34" s="12" t="s">
        <v>8</v>
      </c>
      <c r="H34" s="7">
        <f t="shared" ref="H34" si="0">+H32*H33</f>
        <v>0</v>
      </c>
      <c r="I34" s="12" t="s">
        <v>8</v>
      </c>
      <c r="J34" s="7">
        <f t="shared" ref="J34" si="1">+J32*J33</f>
        <v>0</v>
      </c>
      <c r="K34" s="12" t="s">
        <v>8</v>
      </c>
      <c r="L34" s="7">
        <f t="shared" ref="L34" si="2">+L32*L33</f>
        <v>0</v>
      </c>
      <c r="M34" s="12" t="s">
        <v>8</v>
      </c>
      <c r="N34" s="277"/>
    </row>
    <row r="35" spans="1:14" hidden="1">
      <c r="A35" s="270"/>
      <c r="B35" s="32" t="s">
        <v>10</v>
      </c>
      <c r="C35" s="33" t="s">
        <v>39</v>
      </c>
      <c r="D35" s="5"/>
      <c r="E35" s="11" t="s">
        <v>36</v>
      </c>
      <c r="F35" s="5"/>
      <c r="G35" s="11" t="s">
        <v>51</v>
      </c>
      <c r="H35" s="5"/>
      <c r="I35" s="11" t="s">
        <v>51</v>
      </c>
      <c r="J35" s="5"/>
      <c r="K35" s="11" t="s">
        <v>51</v>
      </c>
      <c r="L35" s="5"/>
      <c r="M35" s="11" t="s">
        <v>51</v>
      </c>
      <c r="N35" s="275"/>
    </row>
    <row r="36" spans="1:14" hidden="1">
      <c r="A36" s="270"/>
      <c r="B36" s="32" t="s">
        <v>5</v>
      </c>
      <c r="C36" s="33" t="s">
        <v>40</v>
      </c>
      <c r="D36" s="5"/>
      <c r="E36" s="11" t="s">
        <v>6</v>
      </c>
      <c r="F36" s="5"/>
      <c r="G36" s="11" t="s">
        <v>6</v>
      </c>
      <c r="H36" s="5"/>
      <c r="I36" s="11" t="s">
        <v>6</v>
      </c>
      <c r="J36" s="5"/>
      <c r="K36" s="11" t="s">
        <v>6</v>
      </c>
      <c r="L36" s="5"/>
      <c r="M36" s="11" t="s">
        <v>6</v>
      </c>
      <c r="N36" s="276"/>
    </row>
    <row r="37" spans="1:14" hidden="1">
      <c r="A37" s="271"/>
      <c r="B37" s="34" t="s">
        <v>7</v>
      </c>
      <c r="C37" s="35" t="s">
        <v>52</v>
      </c>
      <c r="D37" s="7">
        <f>+D35*D36</f>
        <v>0</v>
      </c>
      <c r="E37" s="12" t="s">
        <v>8</v>
      </c>
      <c r="F37" s="7">
        <f>+F35*F36</f>
        <v>0</v>
      </c>
      <c r="G37" s="12" t="s">
        <v>8</v>
      </c>
      <c r="H37" s="7">
        <f t="shared" ref="H37" si="3">+H35*H36</f>
        <v>0</v>
      </c>
      <c r="I37" s="12" t="s">
        <v>8</v>
      </c>
      <c r="J37" s="7">
        <f t="shared" ref="J37" si="4">+J35*J36</f>
        <v>0</v>
      </c>
      <c r="K37" s="12" t="s">
        <v>8</v>
      </c>
      <c r="L37" s="7">
        <f t="shared" ref="L37" si="5">+L35*L36</f>
        <v>0</v>
      </c>
      <c r="M37" s="12" t="s">
        <v>8</v>
      </c>
      <c r="N37" s="277"/>
    </row>
    <row r="38" spans="1:14" hidden="1">
      <c r="A38" s="270"/>
      <c r="B38" s="32" t="s">
        <v>10</v>
      </c>
      <c r="C38" s="33" t="s">
        <v>39</v>
      </c>
      <c r="D38" s="5"/>
      <c r="E38" s="11" t="s">
        <v>36</v>
      </c>
      <c r="F38" s="5"/>
      <c r="G38" s="11" t="s">
        <v>51</v>
      </c>
      <c r="H38" s="5"/>
      <c r="I38" s="11" t="s">
        <v>51</v>
      </c>
      <c r="J38" s="5"/>
      <c r="K38" s="11" t="s">
        <v>51</v>
      </c>
      <c r="L38" s="5"/>
      <c r="M38" s="11" t="s">
        <v>51</v>
      </c>
      <c r="N38" s="275"/>
    </row>
    <row r="39" spans="1:14" hidden="1">
      <c r="A39" s="270"/>
      <c r="B39" s="32" t="s">
        <v>5</v>
      </c>
      <c r="C39" s="33" t="s">
        <v>40</v>
      </c>
      <c r="D39" s="5"/>
      <c r="E39" s="11" t="s">
        <v>6</v>
      </c>
      <c r="F39" s="5"/>
      <c r="G39" s="11" t="s">
        <v>6</v>
      </c>
      <c r="H39" s="5"/>
      <c r="I39" s="11" t="s">
        <v>6</v>
      </c>
      <c r="J39" s="5"/>
      <c r="K39" s="11" t="s">
        <v>6</v>
      </c>
      <c r="L39" s="5"/>
      <c r="M39" s="11" t="s">
        <v>6</v>
      </c>
      <c r="N39" s="276"/>
    </row>
    <row r="40" spans="1:14" hidden="1">
      <c r="A40" s="271"/>
      <c r="B40" s="34" t="s">
        <v>7</v>
      </c>
      <c r="C40" s="35" t="s">
        <v>52</v>
      </c>
      <c r="D40" s="7">
        <f>+D38*D39</f>
        <v>0</v>
      </c>
      <c r="E40" s="12" t="s">
        <v>8</v>
      </c>
      <c r="F40" s="7">
        <f>+F38*F39</f>
        <v>0</v>
      </c>
      <c r="G40" s="12" t="s">
        <v>8</v>
      </c>
      <c r="H40" s="7">
        <f t="shared" ref="H40" si="6">+H38*H39</f>
        <v>0</v>
      </c>
      <c r="I40" s="12" t="s">
        <v>8</v>
      </c>
      <c r="J40" s="7">
        <f t="shared" ref="J40" si="7">+J38*J39</f>
        <v>0</v>
      </c>
      <c r="K40" s="12" t="s">
        <v>8</v>
      </c>
      <c r="L40" s="7">
        <f t="shared" ref="L40" si="8">+L38*L39</f>
        <v>0</v>
      </c>
      <c r="M40" s="12" t="s">
        <v>8</v>
      </c>
      <c r="N40" s="277"/>
    </row>
    <row r="41" spans="1:14" hidden="1">
      <c r="A41" s="279" t="s">
        <v>44</v>
      </c>
      <c r="B41" s="280"/>
      <c r="C41" s="36" t="s">
        <v>53</v>
      </c>
      <c r="D41" s="37">
        <f>+D34+D37+D40</f>
        <v>0</v>
      </c>
      <c r="E41" s="41" t="s">
        <v>8</v>
      </c>
      <c r="F41" s="37">
        <f>+F34+F37+F40</f>
        <v>0</v>
      </c>
      <c r="G41" s="41" t="s">
        <v>8</v>
      </c>
      <c r="H41" s="37">
        <f>+H34+H37+H40</f>
        <v>0</v>
      </c>
      <c r="I41" s="41" t="s">
        <v>8</v>
      </c>
      <c r="J41" s="37">
        <f>+J34+J37+J40</f>
        <v>0</v>
      </c>
      <c r="K41" s="41" t="s">
        <v>8</v>
      </c>
      <c r="L41" s="37">
        <f>+L34+L37+L40</f>
        <v>0</v>
      </c>
      <c r="M41" s="41" t="s">
        <v>8</v>
      </c>
      <c r="N41" s="275"/>
    </row>
    <row r="42" spans="1:14" hidden="1">
      <c r="A42" s="281" t="s">
        <v>46</v>
      </c>
      <c r="B42" s="282"/>
      <c r="C42" s="39"/>
      <c r="D42" s="17" t="s">
        <v>47</v>
      </c>
      <c r="E42" s="16" t="s">
        <v>48</v>
      </c>
      <c r="F42" s="17" t="s">
        <v>54</v>
      </c>
      <c r="G42" s="16" t="s">
        <v>55</v>
      </c>
      <c r="H42" s="124">
        <f>IF(H41=0,,+(H41-$F41)/$F41*100)</f>
        <v>0</v>
      </c>
      <c r="I42" s="40" t="s">
        <v>55</v>
      </c>
      <c r="J42" s="124">
        <f t="shared" ref="J42" si="9">IF(J41=0,,+(J41-$F41)/$F41*100)</f>
        <v>0</v>
      </c>
      <c r="K42" s="40" t="s">
        <v>55</v>
      </c>
      <c r="L42" s="124">
        <f t="shared" ref="L42" si="10">IF(L41=0,,+(L41-$F41)/$F41*100)</f>
        <v>0</v>
      </c>
      <c r="M42" s="40" t="s">
        <v>55</v>
      </c>
      <c r="N42" s="277"/>
    </row>
    <row r="43" spans="1:14" hidden="1">
      <c r="A43" s="13"/>
      <c r="B43" s="13"/>
      <c r="C43" s="13"/>
      <c r="D43" s="14"/>
      <c r="E43" s="15"/>
      <c r="F43" s="14"/>
      <c r="G43" s="15"/>
      <c r="H43" s="14"/>
      <c r="I43" s="15"/>
      <c r="J43" s="14"/>
      <c r="K43" s="15"/>
      <c r="L43" s="14"/>
      <c r="M43" s="15"/>
    </row>
    <row r="44" spans="1:14" hidden="1">
      <c r="A44" s="2" t="s">
        <v>56</v>
      </c>
      <c r="I44" s="3"/>
    </row>
    <row r="45" spans="1:14" hidden="1">
      <c r="A45" s="28"/>
      <c r="B45" s="42"/>
      <c r="C45" s="43"/>
      <c r="D45" s="284" t="str">
        <f>+D31</f>
        <v>現状</v>
      </c>
      <c r="E45" s="284"/>
      <c r="F45" s="284" t="str">
        <f>+F31</f>
        <v>現状</v>
      </c>
      <c r="G45" s="284"/>
      <c r="H45" s="284" t="str">
        <f t="shared" ref="H45" si="11">+H31</f>
        <v>1年度目</v>
      </c>
      <c r="I45" s="284"/>
      <c r="J45" s="284" t="str">
        <f t="shared" ref="J45" si="12">+J31</f>
        <v>2年度目</v>
      </c>
      <c r="K45" s="284"/>
      <c r="L45" s="284" t="str">
        <f t="shared" ref="L45" si="13">+L31</f>
        <v>3年度目</v>
      </c>
      <c r="M45" s="284"/>
      <c r="N45" s="29" t="str">
        <f>+N31</f>
        <v>根拠</v>
      </c>
    </row>
    <row r="46" spans="1:14" hidden="1">
      <c r="A46" s="279" t="s">
        <v>44</v>
      </c>
      <c r="B46" s="280"/>
      <c r="C46" s="36" t="s">
        <v>57</v>
      </c>
      <c r="D46" s="44">
        <f>D25+D41</f>
        <v>0</v>
      </c>
      <c r="E46" s="174" t="s">
        <v>8</v>
      </c>
      <c r="F46" s="44">
        <f>F25+F41</f>
        <v>0</v>
      </c>
      <c r="G46" s="45" t="s">
        <v>8</v>
      </c>
      <c r="H46" s="44">
        <f>H25+H41</f>
        <v>0</v>
      </c>
      <c r="I46" s="46" t="s">
        <v>8</v>
      </c>
      <c r="J46" s="47">
        <f>J25+J41</f>
        <v>0</v>
      </c>
      <c r="K46" s="45" t="s">
        <v>8</v>
      </c>
      <c r="L46" s="44">
        <f>L25+L41</f>
        <v>0</v>
      </c>
      <c r="M46" s="46" t="s">
        <v>8</v>
      </c>
      <c r="N46" s="275"/>
    </row>
    <row r="47" spans="1:14" hidden="1">
      <c r="A47" s="281" t="s">
        <v>58</v>
      </c>
      <c r="B47" s="282"/>
      <c r="C47" s="39"/>
      <c r="D47" s="17" t="s">
        <v>1</v>
      </c>
      <c r="E47" s="16" t="s">
        <v>59</v>
      </c>
      <c r="F47" s="17" t="s">
        <v>1</v>
      </c>
      <c r="G47" s="16" t="s">
        <v>59</v>
      </c>
      <c r="H47" s="124">
        <f>IF(H46=0,,+(H46-$F46)/$F46*100)</f>
        <v>0</v>
      </c>
      <c r="I47" s="40" t="s">
        <v>59</v>
      </c>
      <c r="J47" s="124">
        <f t="shared" ref="J47" si="14">IF(J46=0,,+(J46-$F46)/$F46*100)</f>
        <v>0</v>
      </c>
      <c r="K47" s="16" t="s">
        <v>59</v>
      </c>
      <c r="L47" s="124">
        <f t="shared" ref="L47" si="15">IF(L46=0,,+(L46-$F46)/$F46*100)</f>
        <v>0</v>
      </c>
      <c r="M47" s="40" t="s">
        <v>59</v>
      </c>
      <c r="N47" s="277"/>
    </row>
    <row r="48" spans="1:14">
      <c r="A48" s="48"/>
    </row>
    <row r="49" spans="1:13">
      <c r="A49" s="259" t="s">
        <v>139</v>
      </c>
      <c r="B49" s="260"/>
      <c r="C49" s="261"/>
      <c r="D49" s="216">
        <f>D5+D10+D15+D20</f>
        <v>0</v>
      </c>
      <c r="E49" s="217" t="s">
        <v>32</v>
      </c>
      <c r="F49" s="175">
        <f>F5+F10+F15+F20</f>
        <v>0</v>
      </c>
      <c r="G49" s="176" t="s">
        <v>32</v>
      </c>
      <c r="H49" s="175">
        <f>H5+H10+H15+H20</f>
        <v>0</v>
      </c>
      <c r="I49" s="176" t="s">
        <v>32</v>
      </c>
      <c r="J49" s="175">
        <f>J5+J10+J15+J20</f>
        <v>0</v>
      </c>
      <c r="K49" s="176" t="s">
        <v>32</v>
      </c>
      <c r="L49" s="175">
        <f>L5+L10+L15+L20</f>
        <v>0</v>
      </c>
      <c r="M49" s="176" t="s">
        <v>32</v>
      </c>
    </row>
    <row r="50" spans="1:13">
      <c r="A50" s="262" t="s">
        <v>138</v>
      </c>
      <c r="B50" s="263"/>
      <c r="C50" s="264"/>
      <c r="D50" s="216">
        <f>D49-($F49-$F50)</f>
        <v>0</v>
      </c>
      <c r="E50" s="217" t="s">
        <v>24</v>
      </c>
      <c r="F50" s="175"/>
      <c r="G50" s="176" t="s">
        <v>24</v>
      </c>
      <c r="H50" s="175"/>
      <c r="I50" s="176" t="s">
        <v>24</v>
      </c>
      <c r="J50" s="175"/>
      <c r="K50" s="176" t="s">
        <v>24</v>
      </c>
      <c r="L50" s="175"/>
      <c r="M50" s="176" t="s">
        <v>24</v>
      </c>
    </row>
    <row r="51" spans="1:13">
      <c r="A51" s="259" t="s">
        <v>140</v>
      </c>
      <c r="B51" s="260"/>
      <c r="C51" s="261"/>
      <c r="D51" s="216">
        <f>D49-D50</f>
        <v>0</v>
      </c>
      <c r="E51" s="217" t="s">
        <v>32</v>
      </c>
      <c r="F51" s="175">
        <f>F49-F50</f>
        <v>0</v>
      </c>
      <c r="G51" s="176" t="s">
        <v>32</v>
      </c>
      <c r="H51" s="175">
        <f>H49-H50</f>
        <v>0</v>
      </c>
      <c r="I51" s="176" t="s">
        <v>32</v>
      </c>
      <c r="J51" s="175">
        <f>J49-J50</f>
        <v>0</v>
      </c>
      <c r="K51" s="176" t="s">
        <v>32</v>
      </c>
      <c r="L51" s="175">
        <f>L49-L50</f>
        <v>0</v>
      </c>
      <c r="M51" s="176" t="s">
        <v>32</v>
      </c>
    </row>
  </sheetData>
  <mergeCells count="47">
    <mergeCell ref="A35:A37"/>
    <mergeCell ref="N35:N37"/>
    <mergeCell ref="A38:A40"/>
    <mergeCell ref="N38:N40"/>
    <mergeCell ref="A46:B46"/>
    <mergeCell ref="N46:N47"/>
    <mergeCell ref="A47:B47"/>
    <mergeCell ref="A41:B41"/>
    <mergeCell ref="N41:N42"/>
    <mergeCell ref="A42:B42"/>
    <mergeCell ref="F45:G45"/>
    <mergeCell ref="H45:I45"/>
    <mergeCell ref="J45:K45"/>
    <mergeCell ref="L45:M45"/>
    <mergeCell ref="D45:E45"/>
    <mergeCell ref="A27:B27"/>
    <mergeCell ref="N27:N28"/>
    <mergeCell ref="A28:B28"/>
    <mergeCell ref="A32:A34"/>
    <mergeCell ref="N32:N34"/>
    <mergeCell ref="B31:C31"/>
    <mergeCell ref="F31:G31"/>
    <mergeCell ref="H31:I31"/>
    <mergeCell ref="J31:K31"/>
    <mergeCell ref="L31:M31"/>
    <mergeCell ref="D31:E31"/>
    <mergeCell ref="A15:A19"/>
    <mergeCell ref="N15:N19"/>
    <mergeCell ref="A25:B25"/>
    <mergeCell ref="N25:N26"/>
    <mergeCell ref="A26:B26"/>
    <mergeCell ref="A51:C51"/>
    <mergeCell ref="A50:C50"/>
    <mergeCell ref="A49:C49"/>
    <mergeCell ref="A1:N1"/>
    <mergeCell ref="B4:C4"/>
    <mergeCell ref="F4:G4"/>
    <mergeCell ref="H4:I4"/>
    <mergeCell ref="J4:K4"/>
    <mergeCell ref="L4:M4"/>
    <mergeCell ref="D4:E4"/>
    <mergeCell ref="A5:A9"/>
    <mergeCell ref="N5:N9"/>
    <mergeCell ref="A10:A14"/>
    <mergeCell ref="N10:N14"/>
    <mergeCell ref="A20:A24"/>
    <mergeCell ref="N20:N24"/>
  </mergeCells>
  <phoneticPr fontId="1"/>
  <pageMargins left="0.59055118110236227" right="0.19685039370078741" top="0.74803149606299213" bottom="0.74803149606299213" header="0.31496062992125984" footer="0.31496062992125984"/>
  <pageSetup paperSize="9" orientation="landscape"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2"/>
  <sheetViews>
    <sheetView view="pageBreakPreview" zoomScaleNormal="100" zoomScaleSheetLayoutView="100" workbookViewId="0"/>
  </sheetViews>
  <sheetFormatPr defaultRowHeight="13.5"/>
  <cols>
    <col min="1" max="3" width="2.625" customWidth="1"/>
    <col min="4" max="5" width="10.625" customWidth="1"/>
    <col min="6" max="6" width="3.625" customWidth="1"/>
    <col min="7" max="7" width="9.75" customWidth="1"/>
    <col min="8" max="8" width="10.625" customWidth="1"/>
    <col min="9" max="9" width="10" customWidth="1"/>
    <col min="10" max="11" width="10.625" customWidth="1"/>
    <col min="12" max="12" width="8.625" customWidth="1"/>
    <col min="13" max="13" width="30.625" customWidth="1"/>
    <col min="14" max="14" width="5.625" customWidth="1"/>
  </cols>
  <sheetData>
    <row r="1" spans="1:17" ht="18" customHeight="1">
      <c r="A1" s="18" t="s">
        <v>92</v>
      </c>
      <c r="B1" s="19"/>
      <c r="C1" s="19"/>
      <c r="D1" s="19"/>
      <c r="E1" s="19"/>
      <c r="F1" s="20"/>
      <c r="G1" s="20"/>
      <c r="P1" s="21"/>
    </row>
    <row r="2" spans="1:17" ht="9.9499999999999993" customHeight="1" thickBot="1">
      <c r="F2" s="125"/>
      <c r="G2" s="125"/>
    </row>
    <row r="3" spans="1:17">
      <c r="A3" s="51"/>
      <c r="B3" s="52"/>
      <c r="C3" s="52"/>
      <c r="D3" s="52"/>
      <c r="E3" s="52"/>
      <c r="F3" s="53"/>
      <c r="G3" s="218" t="s">
        <v>12</v>
      </c>
      <c r="H3" s="54" t="s">
        <v>12</v>
      </c>
      <c r="I3" s="54" t="s">
        <v>13</v>
      </c>
      <c r="J3" s="54" t="s">
        <v>14</v>
      </c>
      <c r="K3" s="54" t="s">
        <v>64</v>
      </c>
      <c r="L3" s="54" t="s">
        <v>65</v>
      </c>
      <c r="M3" s="240" t="s">
        <v>66</v>
      </c>
    </row>
    <row r="4" spans="1:17">
      <c r="A4" s="55"/>
      <c r="B4" s="56"/>
      <c r="C4" s="56"/>
      <c r="D4" s="56"/>
      <c r="E4" s="56"/>
      <c r="F4" s="57"/>
      <c r="G4" s="219">
        <v>8</v>
      </c>
      <c r="H4" s="184">
        <v>8</v>
      </c>
      <c r="I4" s="201">
        <v>9</v>
      </c>
      <c r="J4" s="201">
        <v>10</v>
      </c>
      <c r="K4" s="201">
        <v>11</v>
      </c>
      <c r="L4" s="58" t="s">
        <v>74</v>
      </c>
      <c r="M4" s="241"/>
    </row>
    <row r="5" spans="1:17">
      <c r="A5" s="55"/>
      <c r="B5" s="56"/>
      <c r="C5" s="56"/>
      <c r="D5" s="56"/>
      <c r="E5" s="56"/>
      <c r="F5" s="57"/>
      <c r="G5" s="220" t="s">
        <v>75</v>
      </c>
      <c r="H5" s="58" t="s">
        <v>75</v>
      </c>
      <c r="I5" s="58" t="s">
        <v>76</v>
      </c>
      <c r="J5" s="58" t="s">
        <v>77</v>
      </c>
      <c r="K5" s="58" t="s">
        <v>78</v>
      </c>
      <c r="L5" s="59" t="s">
        <v>79</v>
      </c>
      <c r="M5" s="241"/>
    </row>
    <row r="6" spans="1:17" ht="27.95" customHeight="1">
      <c r="A6" s="148" t="s">
        <v>87</v>
      </c>
      <c r="B6" s="134"/>
      <c r="C6" s="129"/>
      <c r="D6" s="73"/>
      <c r="E6" s="130"/>
      <c r="F6" s="145" t="s">
        <v>99</v>
      </c>
      <c r="G6" s="221">
        <f>SUM(G7:G10)</f>
        <v>0</v>
      </c>
      <c r="H6" s="75">
        <f>SUM(H7:H10)</f>
        <v>0</v>
      </c>
      <c r="I6" s="75">
        <f>SUM(I7:I10)</f>
        <v>0</v>
      </c>
      <c r="J6" s="75">
        <f>SUM(J7:J10)</f>
        <v>0</v>
      </c>
      <c r="K6" s="75">
        <f>SUM(K7:K10)</f>
        <v>0</v>
      </c>
      <c r="L6" s="118"/>
      <c r="M6" s="131"/>
      <c r="N6" t="s">
        <v>126</v>
      </c>
      <c r="Q6" s="22"/>
    </row>
    <row r="7" spans="1:17" ht="27.95" customHeight="1">
      <c r="A7" s="146"/>
      <c r="B7" s="132" t="s">
        <v>93</v>
      </c>
      <c r="C7" s="73"/>
      <c r="D7" s="73"/>
      <c r="E7" s="73"/>
      <c r="F7" s="74" t="s">
        <v>96</v>
      </c>
      <c r="G7" s="222"/>
      <c r="H7" s="75"/>
      <c r="I7" s="75"/>
      <c r="J7" s="75"/>
      <c r="K7" s="75"/>
      <c r="L7" s="118"/>
      <c r="M7" s="131"/>
      <c r="N7" s="1"/>
      <c r="Q7" s="22"/>
    </row>
    <row r="8" spans="1:17" ht="27.95" customHeight="1">
      <c r="A8" s="146"/>
      <c r="B8" s="132" t="s">
        <v>94</v>
      </c>
      <c r="C8" s="134"/>
      <c r="D8" s="134"/>
      <c r="E8" s="134"/>
      <c r="F8" s="57" t="s">
        <v>33</v>
      </c>
      <c r="G8" s="223"/>
      <c r="H8" s="135"/>
      <c r="I8" s="75"/>
      <c r="J8" s="75"/>
      <c r="K8" s="75"/>
      <c r="L8" s="136"/>
      <c r="M8" s="128"/>
      <c r="N8" s="1"/>
      <c r="Q8" s="22"/>
    </row>
    <row r="9" spans="1:17" ht="27.95" customHeight="1">
      <c r="A9" s="146"/>
      <c r="B9" s="285" t="s">
        <v>129</v>
      </c>
      <c r="C9" s="286"/>
      <c r="D9" s="286"/>
      <c r="E9" s="286"/>
      <c r="F9" s="74" t="s">
        <v>97</v>
      </c>
      <c r="G9" s="197"/>
      <c r="H9" s="198"/>
      <c r="I9" s="198"/>
      <c r="J9" s="198"/>
      <c r="K9" s="198"/>
      <c r="L9" s="199"/>
      <c r="M9" s="200"/>
      <c r="Q9" s="22"/>
    </row>
    <row r="10" spans="1:17" ht="27.95" customHeight="1">
      <c r="A10" s="146"/>
      <c r="B10" s="132" t="s">
        <v>143</v>
      </c>
      <c r="C10" s="147"/>
      <c r="D10" s="139"/>
      <c r="E10" s="139"/>
      <c r="F10" s="74" t="s">
        <v>0</v>
      </c>
      <c r="G10" s="197"/>
      <c r="H10" s="198"/>
      <c r="I10" s="198"/>
      <c r="J10" s="198"/>
      <c r="K10" s="198"/>
      <c r="L10" s="199"/>
      <c r="M10" s="200"/>
      <c r="Q10" s="22"/>
    </row>
    <row r="11" spans="1:17" ht="27.95" customHeight="1">
      <c r="A11" s="146"/>
      <c r="B11" s="132" t="s">
        <v>130</v>
      </c>
      <c r="C11" s="73"/>
      <c r="D11" s="73"/>
      <c r="E11" s="139"/>
      <c r="F11" s="74" t="s">
        <v>98</v>
      </c>
      <c r="G11" s="197"/>
      <c r="H11" s="198"/>
      <c r="I11" s="198"/>
      <c r="J11" s="198"/>
      <c r="K11" s="198"/>
      <c r="L11" s="199"/>
      <c r="M11" s="205"/>
      <c r="Q11" s="22"/>
    </row>
    <row r="12" spans="1:17" ht="27.95" customHeight="1">
      <c r="A12" s="146"/>
      <c r="B12" s="132"/>
      <c r="C12" s="73" t="s">
        <v>123</v>
      </c>
      <c r="D12" s="73"/>
      <c r="E12" s="166"/>
      <c r="F12" s="74" t="s">
        <v>124</v>
      </c>
      <c r="G12" s="197"/>
      <c r="H12" s="198"/>
      <c r="I12" s="198"/>
      <c r="J12" s="198"/>
      <c r="K12" s="198"/>
      <c r="L12" s="199"/>
      <c r="M12" s="200"/>
      <c r="Q12" s="22"/>
    </row>
    <row r="13" spans="1:17" ht="27.95" customHeight="1">
      <c r="A13" s="146"/>
      <c r="B13" s="132"/>
      <c r="C13" s="73" t="s">
        <v>95</v>
      </c>
      <c r="D13" s="73"/>
      <c r="E13" s="73"/>
      <c r="F13" s="74" t="s">
        <v>125</v>
      </c>
      <c r="G13" s="197"/>
      <c r="H13" s="198"/>
      <c r="I13" s="198"/>
      <c r="J13" s="198"/>
      <c r="K13" s="198"/>
      <c r="L13" s="199"/>
      <c r="M13" s="200"/>
      <c r="Q13" s="22"/>
    </row>
    <row r="14" spans="1:17" ht="27.95" customHeight="1" thickBot="1">
      <c r="A14" s="204" t="s">
        <v>100</v>
      </c>
      <c r="B14" s="137"/>
      <c r="C14" s="149"/>
      <c r="D14" s="137"/>
      <c r="E14" s="151"/>
      <c r="F14" s="152" t="s">
        <v>101</v>
      </c>
      <c r="G14" s="224">
        <f>SUM(G7:G13)</f>
        <v>0</v>
      </c>
      <c r="H14" s="138">
        <f t="shared" ref="H14:K14" si="0">SUM(H7:H13)</f>
        <v>0</v>
      </c>
      <c r="I14" s="138">
        <f t="shared" si="0"/>
        <v>0</v>
      </c>
      <c r="J14" s="138">
        <f t="shared" si="0"/>
        <v>0</v>
      </c>
      <c r="K14" s="138">
        <f t="shared" si="0"/>
        <v>0</v>
      </c>
      <c r="L14" s="140"/>
      <c r="M14" s="153"/>
      <c r="Q14" s="22"/>
    </row>
    <row r="15" spans="1:17" ht="9.9499999999999993" customHeight="1">
      <c r="A15" s="163"/>
      <c r="B15" s="155"/>
      <c r="C15" s="155"/>
      <c r="D15" s="155"/>
      <c r="E15" s="155"/>
      <c r="F15" s="155"/>
      <c r="G15" s="155"/>
      <c r="H15" s="164"/>
      <c r="I15" s="164"/>
      <c r="J15" s="164"/>
      <c r="K15" s="164"/>
      <c r="L15" s="164"/>
      <c r="M15" s="165"/>
    </row>
    <row r="16" spans="1:17" ht="9.9499999999999993" hidden="1" customHeight="1" thickBot="1">
      <c r="A16" s="160"/>
      <c r="B16" s="161"/>
      <c r="C16" s="161"/>
      <c r="D16" s="161"/>
      <c r="E16" s="161"/>
      <c r="F16" s="161"/>
      <c r="G16" s="161"/>
      <c r="H16" s="150"/>
      <c r="I16" s="150"/>
      <c r="J16" s="150"/>
      <c r="K16" s="150"/>
      <c r="L16" s="150"/>
      <c r="M16" s="162"/>
    </row>
    <row r="17" spans="1:13" ht="30" hidden="1" customHeight="1" thickBot="1">
      <c r="A17" s="154" t="s">
        <v>81</v>
      </c>
      <c r="B17" s="155"/>
      <c r="C17" s="155"/>
      <c r="D17" s="155"/>
      <c r="E17" s="155" t="s">
        <v>82</v>
      </c>
      <c r="F17" s="156"/>
      <c r="G17" s="156"/>
      <c r="H17" s="157" t="e">
        <f>+#REF!-#REF!</f>
        <v>#REF!</v>
      </c>
      <c r="I17" s="157" t="e">
        <f>+#REF!-#REF!</f>
        <v>#REF!</v>
      </c>
      <c r="J17" s="157" t="e">
        <f>+#REF!-#REF!</f>
        <v>#REF!</v>
      </c>
      <c r="K17" s="157" t="e">
        <f>+#REF!-#REF!</f>
        <v>#REF!</v>
      </c>
      <c r="L17" s="157" t="e">
        <f t="shared" ref="L17" si="1">IF(H17=0,"-",+(K17-H17)/H17*100)</f>
        <v>#REF!</v>
      </c>
      <c r="M17" s="158"/>
    </row>
    <row r="18" spans="1:13" ht="15" customHeight="1">
      <c r="A18" s="114" t="s">
        <v>142</v>
      </c>
      <c r="B18" s="159"/>
      <c r="C18" s="159"/>
      <c r="D18" s="159"/>
      <c r="E18" s="159"/>
      <c r="F18" s="159"/>
      <c r="G18" s="159"/>
      <c r="H18" s="159"/>
      <c r="I18" s="159"/>
      <c r="J18" s="159"/>
      <c r="K18" s="159"/>
      <c r="L18" s="159"/>
      <c r="M18" s="159"/>
    </row>
    <row r="19" spans="1:13" ht="15" customHeight="1">
      <c r="A19" s="114" t="s">
        <v>102</v>
      </c>
      <c r="B19" s="159"/>
      <c r="C19" s="159"/>
      <c r="D19" s="159"/>
      <c r="E19" s="159"/>
      <c r="F19" s="159"/>
      <c r="G19" s="159"/>
      <c r="H19" s="159"/>
      <c r="I19" s="159"/>
      <c r="J19" s="159"/>
      <c r="K19" s="159"/>
      <c r="L19" s="159"/>
      <c r="M19" s="159"/>
    </row>
    <row r="20" spans="1:13" ht="15" customHeight="1">
      <c r="A20" s="114" t="s">
        <v>103</v>
      </c>
      <c r="B20" s="159"/>
      <c r="C20" s="159"/>
      <c r="D20" s="159"/>
      <c r="E20" s="159"/>
      <c r="F20" s="159"/>
      <c r="G20" s="159"/>
      <c r="H20" s="159"/>
      <c r="I20" s="159"/>
      <c r="J20" s="159"/>
      <c r="K20" s="159"/>
      <c r="L20" s="159"/>
      <c r="M20" s="159"/>
    </row>
    <row r="21" spans="1:13" ht="15" customHeight="1">
      <c r="A21" s="114"/>
      <c r="B21" s="159"/>
      <c r="C21" s="159"/>
      <c r="D21" s="159"/>
      <c r="E21" s="159"/>
      <c r="F21" s="159"/>
      <c r="G21" s="159"/>
      <c r="H21" s="159"/>
      <c r="I21" s="159"/>
      <c r="J21" s="159"/>
      <c r="K21" s="159"/>
      <c r="L21" s="159"/>
      <c r="M21" s="159"/>
    </row>
    <row r="22" spans="1:13" ht="18" customHeight="1">
      <c r="A22" s="25"/>
    </row>
  </sheetData>
  <mergeCells count="2">
    <mergeCell ref="B9:E9"/>
    <mergeCell ref="M3:M5"/>
  </mergeCells>
  <phoneticPr fontId="1"/>
  <pageMargins left="0.70866141732283472" right="0.70866141732283472" top="0.74803149606299213" bottom="0.74803149606299213" header="0.31496062992125984" footer="0.31496062992125984"/>
  <pageSetup paperSize="9" orientation="landscape"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e5d3d4bb-76b6-477d-98a4-7ff5e31f3244">
      <Terms xmlns="http://schemas.microsoft.com/office/infopath/2007/PartnerControls"/>
    </lcf76f155ced4ddcb4097134ff3c332f>
    <_x4f5c__x6210__x65e5__x6642_ xmlns="e5d3d4bb-76b6-477d-98a4-7ff5e31f324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29041FAEF03FC4C8C2F555282707911" ma:contentTypeVersion="16" ma:contentTypeDescription="新しいドキュメントを作成します。" ma:contentTypeScope="" ma:versionID="a040becb4450e1977457c5d0e06467f9">
  <xsd:schema xmlns:xsd="http://www.w3.org/2001/XMLSchema" xmlns:xs="http://www.w3.org/2001/XMLSchema" xmlns:p="http://schemas.microsoft.com/office/2006/metadata/properties" xmlns:ns2="e5d3d4bb-76b6-477d-98a4-7ff5e31f3244" xmlns:ns3="e3e09e67-d7cc-4e47-828f-5f2cf354dd97" targetNamespace="http://schemas.microsoft.com/office/2006/metadata/properties" ma:root="true" ma:fieldsID="580289082ea00bf269646b5e67dd6263" ns2:_="" ns3:_="">
    <xsd:import namespace="e5d3d4bb-76b6-477d-98a4-7ff5e31f3244"/>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d3d4bb-76b6-477d-98a4-7ff5e31f3244"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DB271A-2408-4886-92D8-300BFC7B7025}">
  <ds:schemaRefs>
    <ds:schemaRef ds:uri="http://schemas.microsoft.com/sharepoint/v3/contenttype/forms"/>
  </ds:schemaRefs>
</ds:datastoreItem>
</file>

<file path=customXml/itemProps2.xml><?xml version="1.0" encoding="utf-8"?>
<ds:datastoreItem xmlns:ds="http://schemas.openxmlformats.org/officeDocument/2006/customXml" ds:itemID="{925C0739-C5C4-43C3-BCA8-5EDD7F671FBB}">
  <ds:schemaRefs>
    <ds:schemaRef ds:uri="e3e09e67-d7cc-4e47-828f-5f2cf354dd97"/>
    <ds:schemaRef ds:uri="http://schemas.microsoft.com/office/2006/metadata/properties"/>
    <ds:schemaRef ds:uri="http://purl.org/dc/dcmitype/"/>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e5d3d4bb-76b6-477d-98a4-7ff5e31f3244"/>
    <ds:schemaRef ds:uri="http://purl.org/dc/terms/"/>
  </ds:schemaRefs>
</ds:datastoreItem>
</file>

<file path=customXml/itemProps3.xml><?xml version="1.0" encoding="utf-8"?>
<ds:datastoreItem xmlns:ds="http://schemas.openxmlformats.org/officeDocument/2006/customXml" ds:itemID="{A0C4D923-F6AC-49E5-AA09-8C49B821A9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d3d4bb-76b6-477d-98a4-7ff5e31f3244"/>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付加価値額計画（個人）</vt:lpstr>
      <vt:lpstr>販売計画</vt:lpstr>
      <vt:lpstr>雑収入明細</vt:lpstr>
      <vt:lpstr>雑収入明細!Print_Area</vt:lpstr>
      <vt:lpstr>販売計画!Print_Area</vt:lpstr>
      <vt:lpstr>'付加価値額計画（個人）'!Print_Area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中国四国農政局</dc:creator>
  <cp:lastModifiedBy>北澤　みなみ</cp:lastModifiedBy>
  <cp:lastPrinted>2021-07-06T08:56:05Z</cp:lastPrinted>
  <dcterms:created xsi:type="dcterms:W3CDTF">2007-04-09T04:49:51Z</dcterms:created>
  <dcterms:modified xsi:type="dcterms:W3CDTF">2026-09-07T01:29:18Z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0x010100A29041FAEF03FC4C8C2F555282707911</vt:lpwstr>
  </property>
  <property fmtid="{D5CDD505-2E9C-101B-9397-08002B2CF9AE}" pid="3" name="MediaServiceImageTags">
    <vt:lpwstr/>
  </property>
</Properties>
</file>