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8" yWindow="-108" windowWidth="20736" windowHeight="10740" tabRatio="938" activeTab="1"/>
  </bookViews>
  <sheets>
    <sheet name="道路掘削許可申請入力シート" sheetId="8" r:id="rId1"/>
    <sheet name="掘削届一式申請書類" sheetId="6" r:id="rId2"/>
    <sheet name="仮復旧完了届申請書類" sheetId="11" r:id="rId3"/>
    <sheet name="本復旧着手届" sheetId="9" r:id="rId4"/>
    <sheet name="本復旧完了届" sheetId="10" r:id="rId5"/>
  </sheets>
  <definedNames>
    <definedName name="_xlnm.Print_Area" localSheetId="2">仮復旧完了届申請書類!$A$1:$S$37</definedName>
    <definedName name="_xlnm.Print_Area" localSheetId="1">掘削届一式申請書類!$A$1:$K$143</definedName>
    <definedName name="_xlnm.Print_Area" localSheetId="0">道路掘削許可申請入力シート!$A$1:$AB$29</definedName>
    <definedName name="_xlnm.Print_Area" localSheetId="4">本復旧完了届!$A$1:$S$36</definedName>
    <definedName name="_xlnm.Print_Area" localSheetId="3">本復旧着手届!$A$1:$S$34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6" l="1"/>
  <c r="H72" i="6" s="1"/>
  <c r="H38" i="6"/>
  <c r="H71" i="6" s="1"/>
  <c r="G24" i="8"/>
  <c r="H82" i="6"/>
  <c r="H70" i="6"/>
  <c r="G19" i="11" l="1"/>
  <c r="F18" i="10"/>
  <c r="L17" i="10"/>
  <c r="P17" i="10"/>
  <c r="F17" i="10"/>
  <c r="F17" i="9"/>
  <c r="P17" i="9"/>
  <c r="L17" i="9"/>
  <c r="F17" i="11"/>
  <c r="L17" i="11"/>
  <c r="H13" i="6"/>
  <c r="E13" i="6"/>
  <c r="F16" i="11"/>
  <c r="F16" i="9"/>
  <c r="F16" i="10"/>
  <c r="E10" i="6"/>
  <c r="E75" i="6" l="1"/>
  <c r="E42" i="6"/>
  <c r="H78" i="6"/>
  <c r="H45" i="6"/>
  <c r="E45" i="6"/>
  <c r="E78" i="6"/>
  <c r="J20" i="6"/>
  <c r="E21" i="6"/>
  <c r="F20" i="6"/>
  <c r="F19" i="6"/>
  <c r="H16" i="6"/>
  <c r="H130" i="6" s="1"/>
  <c r="J17" i="6"/>
  <c r="G18" i="11"/>
  <c r="AV5" i="8"/>
  <c r="AV4" i="8"/>
  <c r="AC2" i="8"/>
  <c r="J49" i="6" l="1"/>
  <c r="J82" i="6"/>
  <c r="J134" i="6"/>
  <c r="J85" i="6"/>
  <c r="J52" i="6"/>
  <c r="F85" i="6"/>
  <c r="F52" i="6"/>
  <c r="F51" i="6"/>
  <c r="F84" i="6"/>
  <c r="F133" i="6"/>
  <c r="J131" i="6"/>
  <c r="F134" i="6"/>
  <c r="AL5" i="8"/>
  <c r="AC5" i="8" s="1"/>
  <c r="E17" i="6"/>
  <c r="K13" i="6"/>
  <c r="E49" i="6" l="1"/>
  <c r="E82" i="6"/>
  <c r="K45" i="6"/>
  <c r="K78" i="6"/>
  <c r="J15" i="10"/>
  <c r="J15" i="11"/>
  <c r="J15" i="9"/>
  <c r="G12" i="6"/>
  <c r="E127" i="6"/>
  <c r="E131" i="6"/>
  <c r="G77" i="6" l="1"/>
  <c r="G44" i="6"/>
  <c r="E124" i="6"/>
  <c r="AC24" i="8"/>
  <c r="B12" i="10" s="1"/>
  <c r="M11" i="10"/>
  <c r="M11" i="9"/>
  <c r="M11" i="11"/>
  <c r="K24" i="11"/>
  <c r="K23" i="11"/>
  <c r="J22" i="11"/>
  <c r="J21" i="11"/>
  <c r="J20" i="11"/>
  <c r="P17" i="11"/>
  <c r="K23" i="10"/>
  <c r="K22" i="10"/>
  <c r="J21" i="10"/>
  <c r="J20" i="10"/>
  <c r="J19" i="10"/>
  <c r="K21" i="9"/>
  <c r="K22" i="9"/>
  <c r="J20" i="9"/>
  <c r="J19" i="9"/>
  <c r="J18" i="9"/>
  <c r="AP6" i="8"/>
  <c r="AO6" i="8"/>
  <c r="K127" i="6"/>
  <c r="B12" i="11" l="1"/>
  <c r="AC6" i="8"/>
  <c r="I109" i="6"/>
  <c r="M9" i="10"/>
  <c r="M9" i="11"/>
  <c r="M9" i="9"/>
  <c r="H127" i="6"/>
  <c r="B12" i="9"/>
  <c r="H14" i="9" l="1"/>
  <c r="G11" i="6"/>
  <c r="H14" i="10"/>
  <c r="H14" i="11"/>
  <c r="G126" i="6"/>
  <c r="G76" i="6" l="1"/>
  <c r="G43" i="6"/>
  <c r="G125" i="6"/>
</calcChain>
</file>

<file path=xl/sharedStrings.xml><?xml version="1.0" encoding="utf-8"?>
<sst xmlns="http://schemas.openxmlformats.org/spreadsheetml/2006/main" count="422" uniqueCount="223">
  <si>
    <t>掘削の目的</t>
    <rPh sb="0" eb="2">
      <t>クッサク</t>
    </rPh>
    <rPh sb="3" eb="5">
      <t>モクテキ</t>
    </rPh>
    <phoneticPr fontId="1"/>
  </si>
  <si>
    <t>掘削の場所</t>
    <rPh sb="0" eb="2">
      <t>クッサク</t>
    </rPh>
    <rPh sb="3" eb="5">
      <t>バショ</t>
    </rPh>
    <phoneticPr fontId="1"/>
  </si>
  <si>
    <t>路線名</t>
    <rPh sb="0" eb="3">
      <t>ロセンメイ</t>
    </rPh>
    <phoneticPr fontId="1"/>
  </si>
  <si>
    <t>松本市</t>
    <rPh sb="0" eb="3">
      <t>マツモトシ</t>
    </rPh>
    <phoneticPr fontId="1"/>
  </si>
  <si>
    <t>工事の期間</t>
    <rPh sb="0" eb="2">
      <t>コウジ</t>
    </rPh>
    <rPh sb="3" eb="5">
      <t>キカン</t>
    </rPh>
    <phoneticPr fontId="1"/>
  </si>
  <si>
    <t>通行規制の方法</t>
    <rPh sb="0" eb="2">
      <t>ツウコウ</t>
    </rPh>
    <rPh sb="2" eb="4">
      <t>キセイ</t>
    </rPh>
    <rPh sb="5" eb="7">
      <t>ホウホウ</t>
    </rPh>
    <phoneticPr fontId="1"/>
  </si>
  <si>
    <t>工事施工者</t>
    <rPh sb="0" eb="2">
      <t>コウジ</t>
    </rPh>
    <rPh sb="2" eb="5">
      <t>セコウシャ</t>
    </rPh>
    <phoneticPr fontId="1"/>
  </si>
  <si>
    <t>備考</t>
    <rPh sb="0" eb="2">
      <t>ビコウ</t>
    </rPh>
    <phoneticPr fontId="1"/>
  </si>
  <si>
    <t>係</t>
    <rPh sb="0" eb="1">
      <t>カカリ</t>
    </rPh>
    <phoneticPr fontId="1"/>
  </si>
  <si>
    <t>決裁欄</t>
    <rPh sb="0" eb="2">
      <t>ケッサイ</t>
    </rPh>
    <rPh sb="2" eb="3">
      <t>ラン</t>
    </rPh>
    <phoneticPr fontId="1"/>
  </si>
  <si>
    <t>担　当</t>
    <rPh sb="0" eb="1">
      <t>ニナ</t>
    </rPh>
    <rPh sb="2" eb="3">
      <t>トウ</t>
    </rPh>
    <phoneticPr fontId="1"/>
  </si>
  <si>
    <t>次により、道路掘削工事を行いたいので申請します。</t>
    <rPh sb="0" eb="1">
      <t>ツギ</t>
    </rPh>
    <rPh sb="5" eb="7">
      <t>ドウロ</t>
    </rPh>
    <rPh sb="7" eb="9">
      <t>クッサク</t>
    </rPh>
    <rPh sb="9" eb="11">
      <t>コウジ</t>
    </rPh>
    <rPh sb="12" eb="13">
      <t>オコナ</t>
    </rPh>
    <rPh sb="18" eb="20">
      <t>シンセイ</t>
    </rPh>
    <phoneticPr fontId="1"/>
  </si>
  <si>
    <r>
      <t>（あて先）　</t>
    </r>
    <r>
      <rPr>
        <sz val="14"/>
        <rFont val="ＭＳ Ｐ明朝"/>
        <family val="1"/>
        <charset val="128"/>
      </rPr>
      <t>松　本　市　長</t>
    </r>
    <rPh sb="3" eb="4">
      <t>サキ</t>
    </rPh>
    <rPh sb="6" eb="7">
      <t>マツ</t>
    </rPh>
    <rPh sb="8" eb="9">
      <t>ホン</t>
    </rPh>
    <rPh sb="10" eb="11">
      <t>シ</t>
    </rPh>
    <rPh sb="12" eb="13">
      <t>チョウ</t>
    </rPh>
    <phoneticPr fontId="1"/>
  </si>
  <si>
    <t>※</t>
    <phoneticPr fontId="1"/>
  </si>
  <si>
    <t>第</t>
    <rPh sb="0" eb="1">
      <t>ダイ</t>
    </rPh>
    <phoneticPr fontId="1"/>
  </si>
  <si>
    <t>号</t>
    <rPh sb="0" eb="1">
      <t>ゴウ</t>
    </rPh>
    <phoneticPr fontId="1"/>
  </si>
  <si>
    <t>許可日</t>
    <rPh sb="0" eb="2">
      <t>キョカ</t>
    </rPh>
    <rPh sb="2" eb="3">
      <t>ビ</t>
    </rPh>
    <phoneticPr fontId="1"/>
  </si>
  <si>
    <t>本復旧完了日</t>
    <rPh sb="0" eb="1">
      <t>ホン</t>
    </rPh>
    <rPh sb="1" eb="3">
      <t>フッキュウ</t>
    </rPh>
    <rPh sb="3" eb="6">
      <t>カンリョウビ</t>
    </rPh>
    <phoneticPr fontId="1"/>
  </si>
  <si>
    <t>仮復旧完了日</t>
    <rPh sb="0" eb="1">
      <t>カリ</t>
    </rPh>
    <rPh sb="1" eb="3">
      <t>フッキュウ</t>
    </rPh>
    <rPh sb="3" eb="6">
      <t>カンリョウビ</t>
    </rPh>
    <phoneticPr fontId="1"/>
  </si>
  <si>
    <t>上記について、次により許可してよろしいか。</t>
    <rPh sb="0" eb="2">
      <t>ジョウキ</t>
    </rPh>
    <rPh sb="7" eb="8">
      <t>ツギ</t>
    </rPh>
    <rPh sb="11" eb="13">
      <t>キョカ</t>
    </rPh>
    <phoneticPr fontId="1"/>
  </si>
  <si>
    <t>市道</t>
    <rPh sb="0" eb="2">
      <t>シドウ</t>
    </rPh>
    <phoneticPr fontId="1"/>
  </si>
  <si>
    <t>号線</t>
    <rPh sb="0" eb="2">
      <t>ゴウセン</t>
    </rPh>
    <phoneticPr fontId="1"/>
  </si>
  <si>
    <t>道　路　掘　削　許　可　申　請　書</t>
    <rPh sb="0" eb="1">
      <t>ミチ</t>
    </rPh>
    <rPh sb="2" eb="3">
      <t>ミチ</t>
    </rPh>
    <rPh sb="4" eb="5">
      <t>クツ</t>
    </rPh>
    <rPh sb="6" eb="7">
      <t>ケズ</t>
    </rPh>
    <rPh sb="8" eb="9">
      <t>モト</t>
    </rPh>
    <rPh sb="10" eb="11">
      <t>カ</t>
    </rPh>
    <rPh sb="12" eb="13">
      <t>サル</t>
    </rPh>
    <rPh sb="14" eb="15">
      <t>ショウ</t>
    </rPh>
    <rPh sb="16" eb="17">
      <t>ショ</t>
    </rPh>
    <phoneticPr fontId="1"/>
  </si>
  <si>
    <t>）</t>
    <phoneticPr fontId="1"/>
  </si>
  <si>
    <t>　全面通行止　・　片側通行止　・　その他　（　　　　　　　　</t>
    <rPh sb="1" eb="3">
      <t>ゼンメン</t>
    </rPh>
    <rPh sb="3" eb="5">
      <t>ツウコウ</t>
    </rPh>
    <rPh sb="5" eb="6">
      <t>ド</t>
    </rPh>
    <rPh sb="9" eb="11">
      <t>カタガワ</t>
    </rPh>
    <rPh sb="11" eb="13">
      <t>ツウコウ</t>
    </rPh>
    <rPh sb="13" eb="14">
      <t>ド</t>
    </rPh>
    <rPh sb="19" eb="20">
      <t>タ</t>
    </rPh>
    <phoneticPr fontId="1"/>
  </si>
  <si>
    <t>会社名</t>
    <rPh sb="0" eb="3">
      <t>カイシャメイ</t>
    </rPh>
    <phoneticPr fontId="1"/>
  </si>
  <si>
    <t>責任者</t>
    <rPh sb="0" eb="3">
      <t>セキニンシャ</t>
    </rPh>
    <phoneticPr fontId="1"/>
  </si>
  <si>
    <t>・・</t>
    <phoneticPr fontId="1"/>
  </si>
  <si>
    <t>処理欄</t>
    <rPh sb="0" eb="2">
      <t>ショリ</t>
    </rPh>
    <rPh sb="2" eb="3">
      <t>ラン</t>
    </rPh>
    <phoneticPr fontId="1"/>
  </si>
  <si>
    <t>指　　令　　番　　号</t>
    <rPh sb="0" eb="1">
      <t>ユビ</t>
    </rPh>
    <rPh sb="3" eb="4">
      <t>レイ</t>
    </rPh>
    <rPh sb="6" eb="7">
      <t>バン</t>
    </rPh>
    <rPh sb="9" eb="10">
      <t>ゴウ</t>
    </rPh>
    <phoneticPr fontId="1"/>
  </si>
  <si>
    <t>車道 ・ 歩道 ・その他</t>
    <rPh sb="0" eb="1">
      <t>クルマ</t>
    </rPh>
    <rPh sb="1" eb="2">
      <t>ミチ</t>
    </rPh>
    <rPh sb="5" eb="6">
      <t>ホ</t>
    </rPh>
    <rPh sb="6" eb="7">
      <t>ミチ</t>
    </rPh>
    <rPh sb="11" eb="12">
      <t>タ</t>
    </rPh>
    <phoneticPr fontId="1"/>
  </si>
  <si>
    <t>道路状況</t>
    <rPh sb="0" eb="2">
      <t>ドウロ</t>
    </rPh>
    <rPh sb="2" eb="4">
      <t>ジョウキョウ</t>
    </rPh>
    <phoneticPr fontId="1"/>
  </si>
  <si>
    <t>掘削規制</t>
    <rPh sb="0" eb="2">
      <t>クッサク</t>
    </rPh>
    <rPh sb="2" eb="4">
      <t>キセイ</t>
    </rPh>
    <phoneticPr fontId="1"/>
  </si>
  <si>
    <t>ｱｽﾌｧﾙﾄ ・ ｺﾝｸﾘｰﾄ ・ 砂 利 ・ その他（　　</t>
    <phoneticPr fontId="1"/>
  </si>
  <si>
    <t xml:space="preserve">)  </t>
    <phoneticPr fontId="1"/>
  </si>
  <si>
    <t>場 　所</t>
    <rPh sb="0" eb="1">
      <t>バ</t>
    </rPh>
    <rPh sb="3" eb="4">
      <t>トコロ</t>
    </rPh>
    <phoneticPr fontId="1"/>
  </si>
  <si>
    <t>添付書類 ： 位置図(1/2,500程度)、付近見取図、掘削及び復旧の平面、断面、側面図、写真</t>
    <rPh sb="0" eb="2">
      <t>テンプ</t>
    </rPh>
    <rPh sb="2" eb="4">
      <t>ショルイ</t>
    </rPh>
    <rPh sb="7" eb="9">
      <t>イチ</t>
    </rPh>
    <rPh sb="9" eb="10">
      <t>ズ</t>
    </rPh>
    <rPh sb="18" eb="20">
      <t>テイド</t>
    </rPh>
    <rPh sb="22" eb="24">
      <t>フキン</t>
    </rPh>
    <rPh sb="24" eb="26">
      <t>ミト</t>
    </rPh>
    <rPh sb="26" eb="27">
      <t>ズ</t>
    </rPh>
    <rPh sb="28" eb="30">
      <t>クッサク</t>
    </rPh>
    <rPh sb="30" eb="31">
      <t>オヨ</t>
    </rPh>
    <rPh sb="32" eb="34">
      <t>フッキュウ</t>
    </rPh>
    <rPh sb="35" eb="37">
      <t>ヘイメン</t>
    </rPh>
    <rPh sb="38" eb="40">
      <t>ダンメン</t>
    </rPh>
    <rPh sb="41" eb="43">
      <t>ソクメン</t>
    </rPh>
    <rPh sb="43" eb="44">
      <t>ズ</t>
    </rPh>
    <rPh sb="45" eb="47">
      <t>シャシン</t>
    </rPh>
    <phoneticPr fontId="1"/>
  </si>
  <si>
    <t>係　長</t>
    <rPh sb="0" eb="1">
      <t>カカリ</t>
    </rPh>
    <rPh sb="2" eb="3">
      <t>チョウ</t>
    </rPh>
    <phoneticPr fontId="1"/>
  </si>
  <si>
    <t>住　所</t>
    <rPh sb="0" eb="1">
      <t>ジュウ</t>
    </rPh>
    <rPh sb="2" eb="3">
      <t>トコロ</t>
    </rPh>
    <phoneticPr fontId="1"/>
  </si>
  <si>
    <t>氏　名</t>
    <rPh sb="0" eb="1">
      <t>シ</t>
    </rPh>
    <rPh sb="2" eb="3">
      <t>メイ</t>
    </rPh>
    <phoneticPr fontId="1"/>
  </si>
  <si>
    <t>請　負　・　直　営　・　自　営</t>
    <rPh sb="0" eb="1">
      <t>ショウ</t>
    </rPh>
    <rPh sb="2" eb="3">
      <t>フ</t>
    </rPh>
    <rPh sb="6" eb="7">
      <t>チョク</t>
    </rPh>
    <rPh sb="8" eb="9">
      <t>エイ</t>
    </rPh>
    <rPh sb="12" eb="13">
      <t>ジ</t>
    </rPh>
    <rPh sb="14" eb="15">
      <t>エイ</t>
    </rPh>
    <phoneticPr fontId="1"/>
  </si>
  <si>
    <t xml:space="preserve">連絡先 </t>
    <rPh sb="0" eb="3">
      <t>レンラクサキ</t>
    </rPh>
    <phoneticPr fontId="1"/>
  </si>
  <si>
    <t xml:space="preserve"> (特記等)</t>
    <rPh sb="2" eb="4">
      <t>トッキ</t>
    </rPh>
    <rPh sb="4" eb="5">
      <t>トウ</t>
    </rPh>
    <phoneticPr fontId="1"/>
  </si>
  <si>
    <t>道　路　掘　削　許　可　書</t>
    <rPh sb="0" eb="1">
      <t>ミチ</t>
    </rPh>
    <rPh sb="2" eb="3">
      <t>ミチ</t>
    </rPh>
    <rPh sb="4" eb="5">
      <t>クツ</t>
    </rPh>
    <rPh sb="6" eb="7">
      <t>ケズ</t>
    </rPh>
    <rPh sb="8" eb="9">
      <t>モト</t>
    </rPh>
    <rPh sb="10" eb="11">
      <t>カ</t>
    </rPh>
    <rPh sb="12" eb="13">
      <t>ショ</t>
    </rPh>
    <phoneticPr fontId="1"/>
  </si>
  <si>
    <t>松本市指令管第　　　　　　号</t>
    <rPh sb="0" eb="3">
      <t>マツモトシ</t>
    </rPh>
    <rPh sb="3" eb="5">
      <t>シレイ</t>
    </rPh>
    <rPh sb="5" eb="6">
      <t>カン</t>
    </rPh>
    <rPh sb="6" eb="7">
      <t>ダイ</t>
    </rPh>
    <rPh sb="13" eb="14">
      <t>ゴウ</t>
    </rPh>
    <phoneticPr fontId="1"/>
  </si>
  <si>
    <t>年度</t>
    <rPh sb="0" eb="2">
      <t>ネンド</t>
    </rPh>
    <phoneticPr fontId="1"/>
  </si>
  <si>
    <t>管　理　担　当</t>
    <rPh sb="0" eb="1">
      <t>カン</t>
    </rPh>
    <rPh sb="2" eb="3">
      <t>リ</t>
    </rPh>
    <rPh sb="4" eb="5">
      <t>ニナ</t>
    </rPh>
    <rPh sb="6" eb="7">
      <t>トウ</t>
    </rPh>
    <phoneticPr fontId="1"/>
  </si>
  <si>
    <t>同時施工</t>
    <rPh sb="0" eb="2">
      <t>ドウジ</t>
    </rPh>
    <rPh sb="2" eb="4">
      <t>セコウ</t>
    </rPh>
    <phoneticPr fontId="1"/>
  </si>
  <si>
    <t>次のとおり、道路掘削工事を許可します。</t>
    <rPh sb="0" eb="1">
      <t>ツギ</t>
    </rPh>
    <rPh sb="6" eb="8">
      <t>ドウロ</t>
    </rPh>
    <rPh sb="8" eb="10">
      <t>クッサク</t>
    </rPh>
    <rPh sb="10" eb="12">
      <t>コウジ</t>
    </rPh>
    <rPh sb="13" eb="15">
      <t>キョカ</t>
    </rPh>
    <phoneticPr fontId="1"/>
  </si>
  <si>
    <t>無  ・  有</t>
    <rPh sb="0" eb="1">
      <t>ム</t>
    </rPh>
    <rPh sb="6" eb="7">
      <t>ア</t>
    </rPh>
    <phoneticPr fontId="1"/>
  </si>
  <si>
    <t>無  ・  有</t>
    <rPh sb="0" eb="1">
      <t>ナ</t>
    </rPh>
    <rPh sb="6" eb="7">
      <t>ア</t>
    </rPh>
    <phoneticPr fontId="1"/>
  </si>
  <si>
    <t>仮復旧　　有  ・  無</t>
    <rPh sb="0" eb="1">
      <t>カリ</t>
    </rPh>
    <rPh sb="1" eb="3">
      <t>フッキュウ</t>
    </rPh>
    <rPh sb="5" eb="6">
      <t>ア</t>
    </rPh>
    <rPh sb="11" eb="12">
      <t>ナ</t>
    </rPh>
    <phoneticPr fontId="1"/>
  </si>
  <si>
    <r>
      <t>（無の</t>
    </r>
    <r>
      <rPr>
        <sz val="10"/>
        <rFont val="ＭＳ Ｐ明朝"/>
        <family val="1"/>
        <charset val="128"/>
      </rPr>
      <t>理由</t>
    </r>
    <rPh sb="1" eb="2">
      <t>ナ</t>
    </rPh>
    <rPh sb="3" eb="5">
      <t>リユウ</t>
    </rPh>
    <phoneticPr fontId="1"/>
  </si>
  <si>
    <t>完了予定日</t>
    <rPh sb="0" eb="2">
      <t>カンリョウ</t>
    </rPh>
    <rPh sb="2" eb="5">
      <t>ヨテイビ</t>
    </rPh>
    <phoneticPr fontId="1"/>
  </si>
  <si>
    <t>（本復旧の予定）</t>
    <rPh sb="1" eb="2">
      <t>ホン</t>
    </rPh>
    <rPh sb="2" eb="4">
      <t>フッキュウ</t>
    </rPh>
    <rPh sb="5" eb="7">
      <t>ヨテイ</t>
    </rPh>
    <phoneticPr fontId="1"/>
  </si>
  <si>
    <t xml:space="preserve"> 上水・下水・ガス・他（　　　　）</t>
    <phoneticPr fontId="1"/>
  </si>
  <si>
    <t>自主復旧</t>
    <rPh sb="0" eb="2">
      <t>ジシュ</t>
    </rPh>
    <rPh sb="2" eb="4">
      <t>フッキュウ</t>
    </rPh>
    <phoneticPr fontId="1"/>
  </si>
  <si>
    <t xml:space="preserve"> 本復旧面積　　Ａ＝</t>
    <rPh sb="1" eb="2">
      <t>ホン</t>
    </rPh>
    <rPh sb="2" eb="4">
      <t>フッキュウ</t>
    </rPh>
    <rPh sb="4" eb="6">
      <t>メンセキ</t>
    </rPh>
    <phoneticPr fontId="1"/>
  </si>
  <si>
    <t xml:space="preserve"> ㎡</t>
    <phoneticPr fontId="1"/>
  </si>
  <si>
    <t>から</t>
    <phoneticPr fontId="1"/>
  </si>
  <si>
    <t>までのうち</t>
    <phoneticPr fontId="1"/>
  </si>
  <si>
    <t>下水道工事実施届</t>
    <rPh sb="0" eb="3">
      <t>ゲスイドウ</t>
    </rPh>
    <rPh sb="3" eb="5">
      <t>コウジ</t>
    </rPh>
    <rPh sb="5" eb="7">
      <t>ジッシ</t>
    </rPh>
    <rPh sb="7" eb="8">
      <t>トドケ</t>
    </rPh>
    <phoneticPr fontId="1"/>
  </si>
  <si>
    <t>道路掘削許可申請願</t>
    <rPh sb="0" eb="2">
      <t>ドウロ</t>
    </rPh>
    <rPh sb="2" eb="4">
      <t>クッサク</t>
    </rPh>
    <rPh sb="4" eb="6">
      <t>キョカ</t>
    </rPh>
    <rPh sb="6" eb="8">
      <t>シンセイ</t>
    </rPh>
    <rPh sb="8" eb="9">
      <t>ネガイ</t>
    </rPh>
    <phoneticPr fontId="1"/>
  </si>
  <si>
    <t>道路使用届</t>
    <rPh sb="0" eb="2">
      <t>ドウロ</t>
    </rPh>
    <rPh sb="2" eb="4">
      <t>シヨウ</t>
    </rPh>
    <rPh sb="4" eb="5">
      <t>トドケ</t>
    </rPh>
    <phoneticPr fontId="1"/>
  </si>
  <si>
    <t>次により、下水道工事を実施したいので申請します。</t>
    <rPh sb="0" eb="1">
      <t>ツギ</t>
    </rPh>
    <rPh sb="5" eb="8">
      <t>ゲスイドウ</t>
    </rPh>
    <rPh sb="8" eb="10">
      <t>コウジ</t>
    </rPh>
    <rPh sb="11" eb="13">
      <t>ジッシ</t>
    </rPh>
    <rPh sb="18" eb="20">
      <t>シンセイ</t>
    </rPh>
    <phoneticPr fontId="1"/>
  </si>
  <si>
    <t>添付書類 ： 位置図、掘削及び復旧の平面、断面、側面図、写真</t>
    <rPh sb="0" eb="2">
      <t>テンプ</t>
    </rPh>
    <rPh sb="2" eb="4">
      <t>ショルイ</t>
    </rPh>
    <rPh sb="7" eb="9">
      <t>イチ</t>
    </rPh>
    <rPh sb="9" eb="10">
      <t>ズ</t>
    </rPh>
    <rPh sb="11" eb="13">
      <t>クッサク</t>
    </rPh>
    <rPh sb="13" eb="14">
      <t>オヨ</t>
    </rPh>
    <rPh sb="15" eb="17">
      <t>フッキュウ</t>
    </rPh>
    <rPh sb="18" eb="20">
      <t>ヘイメン</t>
    </rPh>
    <rPh sb="21" eb="23">
      <t>ダンメン</t>
    </rPh>
    <rPh sb="24" eb="26">
      <t>ソクメン</t>
    </rPh>
    <rPh sb="26" eb="27">
      <t>ズ</t>
    </rPh>
    <rPh sb="28" eb="30">
      <t>シャシン</t>
    </rPh>
    <phoneticPr fontId="1"/>
  </si>
  <si>
    <t>公開非公開区分</t>
    <rPh sb="0" eb="2">
      <t>コウカイ</t>
    </rPh>
    <rPh sb="2" eb="5">
      <t>ヒコウカイ</t>
    </rPh>
    <rPh sb="5" eb="7">
      <t>クブン</t>
    </rPh>
    <phoneticPr fontId="1"/>
  </si>
  <si>
    <t>公開・部分公開・非公開</t>
    <rPh sb="0" eb="2">
      <t>コウカイ</t>
    </rPh>
    <rPh sb="3" eb="5">
      <t>ブブン</t>
    </rPh>
    <rPh sb="5" eb="7">
      <t>コウカイ</t>
    </rPh>
    <rPh sb="8" eb="11">
      <t>ヒコウカイ</t>
    </rPh>
    <phoneticPr fontId="1"/>
  </si>
  <si>
    <t>非公開とする理由</t>
    <rPh sb="0" eb="3">
      <t>ヒコウカイ</t>
    </rPh>
    <rPh sb="6" eb="8">
      <t>リユウ</t>
    </rPh>
    <phoneticPr fontId="1"/>
  </si>
  <si>
    <r>
      <t>松本市情報公開条例
第８条第１項第</t>
    </r>
    <r>
      <rPr>
        <u/>
        <sz val="11"/>
        <rFont val="ＭＳ Ｐ明朝"/>
        <family val="1"/>
        <charset val="128"/>
      </rPr>
      <t>　　　</t>
    </r>
    <r>
      <rPr>
        <sz val="11"/>
        <rFont val="ＭＳ Ｐ明朝"/>
        <family val="1"/>
        <charset val="128"/>
      </rPr>
      <t>号に該当</t>
    </r>
    <rPh sb="0" eb="3">
      <t>マツモトシ</t>
    </rPh>
    <rPh sb="3" eb="5">
      <t>ジョウホウ</t>
    </rPh>
    <rPh sb="5" eb="7">
      <t>コウカイ</t>
    </rPh>
    <rPh sb="7" eb="9">
      <t>ジョウレイ</t>
    </rPh>
    <rPh sb="10" eb="11">
      <t>ダイ</t>
    </rPh>
    <rPh sb="12" eb="13">
      <t>ジョウ</t>
    </rPh>
    <rPh sb="13" eb="14">
      <t>ダイ</t>
    </rPh>
    <rPh sb="15" eb="16">
      <t>コウ</t>
    </rPh>
    <rPh sb="16" eb="17">
      <t>ダイ</t>
    </rPh>
    <rPh sb="20" eb="21">
      <t>ゴウ</t>
    </rPh>
    <rPh sb="22" eb="24">
      <t>ガイトウ</t>
    </rPh>
    <phoneticPr fontId="1"/>
  </si>
  <si>
    <t>・　　・</t>
    <phoneticPr fontId="1"/>
  </si>
  <si>
    <t>下水道課長</t>
    <rPh sb="0" eb="3">
      <t>ゲスイドウ</t>
    </rPh>
    <rPh sb="3" eb="4">
      <t>カ</t>
    </rPh>
    <rPh sb="4" eb="5">
      <t>チョウ</t>
    </rPh>
    <phoneticPr fontId="1"/>
  </si>
  <si>
    <t>備考１</t>
    <rPh sb="0" eb="2">
      <t>ビコウ</t>
    </rPh>
    <phoneticPr fontId="1"/>
  </si>
  <si>
    <t>　□　公　費　　　　　□　施　主</t>
    <rPh sb="3" eb="4">
      <t>オオヤケ</t>
    </rPh>
    <rPh sb="5" eb="6">
      <t>ヒ</t>
    </rPh>
    <rPh sb="13" eb="14">
      <t>ホドコ</t>
    </rPh>
    <rPh sb="15" eb="16">
      <t>シュ</t>
    </rPh>
    <phoneticPr fontId="1"/>
  </si>
  <si>
    <t>備考２</t>
    <rPh sb="0" eb="2">
      <t>ビコウ</t>
    </rPh>
    <phoneticPr fontId="1"/>
  </si>
  <si>
    <t>　□　水道あり　　　　□　水道なし</t>
    <rPh sb="3" eb="5">
      <t>スイドウ</t>
    </rPh>
    <rPh sb="13" eb="15">
      <t>スイドウ</t>
    </rPh>
    <phoneticPr fontId="1"/>
  </si>
  <si>
    <t>松本広域消防局長　様</t>
    <rPh sb="0" eb="2">
      <t>マツモト</t>
    </rPh>
    <rPh sb="2" eb="4">
      <t>コウイキ</t>
    </rPh>
    <rPh sb="4" eb="6">
      <t>ショウボウ</t>
    </rPh>
    <rPh sb="6" eb="8">
      <t>キョクチョウ</t>
    </rPh>
    <rPh sb="9" eb="10">
      <t>サマ</t>
    </rPh>
    <phoneticPr fontId="1"/>
  </si>
  <si>
    <t>松本市上下水道局</t>
    <rPh sb="0" eb="3">
      <t>マツモトシ</t>
    </rPh>
    <rPh sb="3" eb="5">
      <t>ジョウゲ</t>
    </rPh>
    <rPh sb="5" eb="7">
      <t>スイドウ</t>
    </rPh>
    <rPh sb="7" eb="8">
      <t>キョク</t>
    </rPh>
    <phoneticPr fontId="1"/>
  </si>
  <si>
    <t>下　水　道　課　長</t>
    <rPh sb="0" eb="1">
      <t>シタ</t>
    </rPh>
    <rPh sb="2" eb="3">
      <t>ミズ</t>
    </rPh>
    <rPh sb="4" eb="5">
      <t>ミチ</t>
    </rPh>
    <rPh sb="6" eb="7">
      <t>カ</t>
    </rPh>
    <rPh sb="8" eb="9">
      <t>チョウ</t>
    </rPh>
    <phoneticPr fontId="1"/>
  </si>
  <si>
    <t>から</t>
    <phoneticPr fontId="1"/>
  </si>
  <si>
    <t>から</t>
    <phoneticPr fontId="1"/>
  </si>
  <si>
    <t>までのうち</t>
    <phoneticPr fontId="1"/>
  </si>
  <si>
    <t>着手</t>
    <rPh sb="0" eb="2">
      <t>チャクシュ</t>
    </rPh>
    <phoneticPr fontId="1"/>
  </si>
  <si>
    <t>完了</t>
    <rPh sb="0" eb="2">
      <t>カンリョウ</t>
    </rPh>
    <phoneticPr fontId="1"/>
  </si>
  <si>
    <t>期間</t>
    <rPh sb="0" eb="2">
      <t>キカン</t>
    </rPh>
    <phoneticPr fontId="1"/>
  </si>
  <si>
    <t>代理人</t>
    <rPh sb="0" eb="3">
      <t>ダイリニン</t>
    </rPh>
    <phoneticPr fontId="1"/>
  </si>
  <si>
    <t>連絡先</t>
    <rPh sb="0" eb="3">
      <t>レンラクサキ</t>
    </rPh>
    <phoneticPr fontId="1"/>
  </si>
  <si>
    <t>下水道課</t>
    <rPh sb="0" eb="3">
      <t>ゲスイドウ</t>
    </rPh>
    <rPh sb="3" eb="4">
      <t>カ</t>
    </rPh>
    <phoneticPr fontId="1"/>
  </si>
  <si>
    <t>管路担当</t>
    <rPh sb="0" eb="2">
      <t>カンロ</t>
    </rPh>
    <rPh sb="2" eb="4">
      <t>タントウ</t>
    </rPh>
    <phoneticPr fontId="1"/>
  </si>
  <si>
    <t>先</t>
    <rPh sb="0" eb="1">
      <t>サキ</t>
    </rPh>
    <phoneticPr fontId="1"/>
  </si>
  <si>
    <t>年</t>
    <rPh sb="0" eb="1">
      <t>ネン</t>
    </rPh>
    <phoneticPr fontId="1"/>
  </si>
  <si>
    <t>月</t>
    <rPh sb="0" eb="1">
      <t>ツキ</t>
    </rPh>
    <phoneticPr fontId="1"/>
  </si>
  <si>
    <t>先から</t>
    <rPh sb="0" eb="1">
      <t>サキ</t>
    </rPh>
    <phoneticPr fontId="1"/>
  </si>
  <si>
    <t>（無の理由</t>
    <rPh sb="1" eb="2">
      <t>ナ</t>
    </rPh>
    <rPh sb="3" eb="5">
      <t>リユウ</t>
    </rPh>
    <phoneticPr fontId="1"/>
  </si>
  <si>
    <t>日間</t>
    <rPh sb="0" eb="2">
      <t>ニチカン</t>
    </rPh>
    <phoneticPr fontId="1"/>
  </si>
  <si>
    <t>㎡</t>
    <phoneticPr fontId="1"/>
  </si>
  <si>
    <t>松本市市道占用工事着手届</t>
  </si>
  <si>
    <t>（路面舗装本復旧着手届兼用）</t>
  </si>
  <si>
    <t>工事の場所</t>
  </si>
  <si>
    <t>路線名</t>
  </si>
  <si>
    <t>車道・歩道・その他</t>
  </si>
  <si>
    <t>場所</t>
  </si>
  <si>
    <t>松本市</t>
  </si>
  <si>
    <t>工事の内容</t>
  </si>
  <si>
    <t>工事の期間</t>
  </si>
  <si>
    <t>工事施行者</t>
  </si>
  <si>
    <t>住所又は所在地</t>
  </si>
  <si>
    <t>氏名又は名称</t>
  </si>
  <si>
    <t>現場責任者</t>
  </si>
  <si>
    <t>氏　　名</t>
  </si>
  <si>
    <t>添付書類 ： 位置図、許可書写し・復旧面積計算書（平面図）・舗装構成図</t>
    <rPh sb="0" eb="2">
      <t>テンプ</t>
    </rPh>
    <rPh sb="2" eb="4">
      <t>ショルイ</t>
    </rPh>
    <rPh sb="7" eb="9">
      <t>イチ</t>
    </rPh>
    <rPh sb="9" eb="10">
      <t>ズ</t>
    </rPh>
    <rPh sb="11" eb="14">
      <t>キョカショ</t>
    </rPh>
    <rPh sb="14" eb="15">
      <t>ウツ</t>
    </rPh>
    <rPh sb="17" eb="19">
      <t>フッキュウ</t>
    </rPh>
    <rPh sb="19" eb="21">
      <t>メンセキ</t>
    </rPh>
    <rPh sb="21" eb="24">
      <t>ケイサンショ</t>
    </rPh>
    <rPh sb="25" eb="27">
      <t>ヘイメン</t>
    </rPh>
    <rPh sb="27" eb="28">
      <t>ズ</t>
    </rPh>
    <rPh sb="30" eb="32">
      <t>ホソウ</t>
    </rPh>
    <rPh sb="32" eb="34">
      <t>コウセイ</t>
    </rPh>
    <rPh sb="34" eb="35">
      <t>ズ</t>
    </rPh>
    <phoneticPr fontId="1"/>
  </si>
  <si>
    <t>上記のとおり届出がありました。</t>
    <rPh sb="0" eb="2">
      <t>ジョウキ</t>
    </rPh>
    <rPh sb="6" eb="8">
      <t>トドケデ</t>
    </rPh>
    <phoneticPr fontId="1"/>
  </si>
  <si>
    <t>届出受付</t>
  </si>
  <si>
    <t>決裁欄</t>
  </si>
  <si>
    <t>・　・</t>
  </si>
  <si>
    <t>No.</t>
  </si>
  <si>
    <t>管理担当係長</t>
  </si>
  <si>
    <t>電話</t>
    <rPh sb="0" eb="2">
      <t>デンワ</t>
    </rPh>
    <phoneticPr fontId="1"/>
  </si>
  <si>
    <t>住所</t>
    <rPh sb="0" eb="2">
      <t>ジュウショ</t>
    </rPh>
    <phoneticPr fontId="1"/>
  </si>
  <si>
    <t>日</t>
    <rPh sb="0" eb="1">
      <t>ニチ</t>
    </rPh>
    <phoneticPr fontId="1"/>
  </si>
  <si>
    <r>
      <t>住所</t>
    </r>
    <r>
      <rPr>
        <sz val="10.5"/>
        <rFont val="Century"/>
        <family val="1"/>
      </rPr>
      <t/>
    </r>
    <phoneticPr fontId="1"/>
  </si>
  <si>
    <t>氏名</t>
    <phoneticPr fontId="1"/>
  </si>
  <si>
    <t>電話</t>
    <phoneticPr fontId="1"/>
  </si>
  <si>
    <t>松本市市道占用工事完了届</t>
    <rPh sb="9" eb="11">
      <t>カンリョウ</t>
    </rPh>
    <phoneticPr fontId="1"/>
  </si>
  <si>
    <t>（路面舗装本復旧完了届含む）</t>
    <rPh sb="8" eb="10">
      <t>カンリョウ</t>
    </rPh>
    <rPh sb="11" eb="12">
      <t>フク</t>
    </rPh>
    <phoneticPr fontId="1"/>
  </si>
  <si>
    <t>添付書類 ： 位置図 ・ 許可書写し ・ 写真 （着工前 ・ 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4">
      <t>カクコウテイ</t>
    </rPh>
    <rPh sb="35" eb="37">
      <t>ジョウキョウ</t>
    </rPh>
    <rPh sb="40" eb="41">
      <t>ケン</t>
    </rPh>
    <rPh sb="41" eb="42">
      <t>ソク</t>
    </rPh>
    <rPh sb="45" eb="47">
      <t>シュンコウ</t>
    </rPh>
    <phoneticPr fontId="1"/>
  </si>
  <si>
    <t>工事完了年月日</t>
    <rPh sb="2" eb="4">
      <t>カンリョウ</t>
    </rPh>
    <rPh sb="4" eb="7">
      <t>ネンガッピ</t>
    </rPh>
    <phoneticPr fontId="1"/>
  </si>
  <si>
    <t>様式第10号(第9条・第11条関係)</t>
  </si>
  <si>
    <t>市道</t>
    <phoneticPr fontId="1"/>
  </si>
  <si>
    <t>号線</t>
    <phoneticPr fontId="1"/>
  </si>
  <si>
    <t>から</t>
    <phoneticPr fontId="1"/>
  </si>
  <si>
    <t>連絡先(電話)</t>
  </si>
  <si>
    <t>※</t>
    <phoneticPr fontId="1"/>
  </si>
  <si>
    <t>備　　考</t>
    <phoneticPr fontId="1"/>
  </si>
  <si>
    <r>
      <t>　　　(あて先)　</t>
    </r>
    <r>
      <rPr>
        <sz val="11"/>
        <rFont val="ＭＳ 明朝"/>
        <family val="1"/>
        <charset val="128"/>
      </rPr>
      <t>松本市長</t>
    </r>
  </si>
  <si>
    <t>松本市大字島立1490番地2</t>
    <phoneticPr fontId="1"/>
  </si>
  <si>
    <t>竣工検査日</t>
    <rPh sb="0" eb="2">
      <t>シュンコウ</t>
    </rPh>
    <rPh sb="2" eb="5">
      <t>ケンサビ</t>
    </rPh>
    <phoneticPr fontId="1"/>
  </si>
  <si>
    <t>平成　　年　　月　　日</t>
    <rPh sb="0" eb="2">
      <t>ヘイセイ</t>
    </rPh>
    <rPh sb="4" eb="5">
      <t>ネン</t>
    </rPh>
    <rPh sb="7" eb="8">
      <t>ガツ</t>
    </rPh>
    <rPh sb="10" eb="11">
      <t>ニチ</t>
    </rPh>
    <phoneticPr fontId="1"/>
  </si>
  <si>
    <t>検査日</t>
    <rPh sb="0" eb="3">
      <t>ケンサビ</t>
    </rPh>
    <phoneticPr fontId="1"/>
  </si>
  <si>
    <t>同一溝内 ・ 別々（別途申請）</t>
    <phoneticPr fontId="1"/>
  </si>
  <si>
    <t>様式第11号(第10条・第11条関係)</t>
    <phoneticPr fontId="1"/>
  </si>
  <si>
    <t>松本市市道占用工事（路面舗装仮復旧）完了届</t>
    <rPh sb="14" eb="15">
      <t>カリ</t>
    </rPh>
    <rPh sb="15" eb="17">
      <t>フッキュウ</t>
    </rPh>
    <rPh sb="18" eb="20">
      <t>カンリョウ</t>
    </rPh>
    <phoneticPr fontId="1"/>
  </si>
  <si>
    <t>工事完了年月日（仮復旧）</t>
    <rPh sb="2" eb="4">
      <t>カンリョウ</t>
    </rPh>
    <rPh sb="4" eb="7">
      <t>ネンガッピ</t>
    </rPh>
    <rPh sb="8" eb="9">
      <t>カリ</t>
    </rPh>
    <rPh sb="9" eb="11">
      <t>フッキュウ</t>
    </rPh>
    <phoneticPr fontId="1"/>
  </si>
  <si>
    <t>舗装本復旧予定日</t>
    <rPh sb="0" eb="2">
      <t>ホソウ</t>
    </rPh>
    <rPh sb="2" eb="3">
      <t>ホン</t>
    </rPh>
    <rPh sb="3" eb="5">
      <t>フッキュウ</t>
    </rPh>
    <rPh sb="5" eb="8">
      <t>ヨテイビ</t>
    </rPh>
    <phoneticPr fontId="1"/>
  </si>
  <si>
    <t>(0263) 48 － 6840  　　　</t>
    <phoneticPr fontId="1"/>
  </si>
  <si>
    <t>(0263) 48 － 6840  　　　</t>
    <phoneticPr fontId="1"/>
  </si>
  <si>
    <t>課長補佐</t>
    <rPh sb="0" eb="2">
      <t>カチョウ</t>
    </rPh>
    <rPh sb="2" eb="4">
      <t>ホサ</t>
    </rPh>
    <phoneticPr fontId="1"/>
  </si>
  <si>
    <t>維　　持　　課</t>
    <phoneticPr fontId="1"/>
  </si>
  <si>
    <t>（担当）</t>
    <phoneticPr fontId="1"/>
  </si>
  <si>
    <t>（担当）</t>
    <phoneticPr fontId="1"/>
  </si>
  <si>
    <t>令和</t>
    <rPh sb="0" eb="2">
      <t>レイワ</t>
    </rPh>
    <phoneticPr fontId="1"/>
  </si>
  <si>
    <t>令和　　　年　　　月　　　日</t>
    <rPh sb="0" eb="2">
      <t>レイワ</t>
    </rPh>
    <rPh sb="5" eb="6">
      <t>ネン</t>
    </rPh>
    <rPh sb="9" eb="10">
      <t>ツキ</t>
    </rPh>
    <rPh sb="13" eb="14">
      <t>ニチ</t>
    </rPh>
    <phoneticPr fontId="1"/>
  </si>
  <si>
    <t>令和　　年　　月　　日　　</t>
    <rPh sb="0" eb="2">
      <t>レイワ</t>
    </rPh>
    <phoneticPr fontId="1"/>
  </si>
  <si>
    <t>令和　　年　　月　　日</t>
    <rPh sb="0" eb="2">
      <t>レイワ</t>
    </rPh>
    <rPh sb="4" eb="5">
      <t>ネン</t>
    </rPh>
    <rPh sb="7" eb="8">
      <t>ガツ</t>
    </rPh>
    <rPh sb="10" eb="11">
      <t>ニチ</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</si>
  <si>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</si>
  <si>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</si>
  <si>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記入しない</t>
    <rPh sb="0" eb="2">
      <t>キニュウ</t>
    </rPh>
    <phoneticPr fontId="1"/>
  </si>
  <si>
    <t>添付書類 ： 位置図 ・ 許可書写し ・ 写真 （着工前 ・ 現状舗装厚・各工程の状況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3">
      <t>ゲンジョウ</t>
    </rPh>
    <rPh sb="33" eb="35">
      <t>ホソウ</t>
    </rPh>
    <rPh sb="35" eb="36">
      <t>アツ</t>
    </rPh>
    <rPh sb="37" eb="40">
      <t>カクコウテイ</t>
    </rPh>
    <rPh sb="41" eb="43">
      <t>ジョウキョウ</t>
    </rPh>
    <rPh sb="46" eb="47">
      <t>ケン</t>
    </rPh>
    <rPh sb="47" eb="48">
      <t>ソク</t>
    </rPh>
    <rPh sb="51" eb="53">
      <t>シュンコウ</t>
    </rPh>
    <phoneticPr fontId="1"/>
  </si>
  <si>
    <t>市担当者名</t>
    <rPh sb="0" eb="1">
      <t>シ</t>
    </rPh>
    <rPh sb="3" eb="4">
      <t>シャ</t>
    </rPh>
    <rPh sb="4" eb="5">
      <t>メイ</t>
    </rPh>
    <phoneticPr fontId="1"/>
  </si>
  <si>
    <t>仮復旧無しの理由</t>
    <rPh sb="0" eb="1">
      <t>カリ</t>
    </rPh>
    <rPh sb="1" eb="3">
      <t>フッキュウ</t>
    </rPh>
    <rPh sb="3" eb="4">
      <t>ナ</t>
    </rPh>
    <rPh sb="6" eb="8">
      <t>リユウ</t>
    </rPh>
    <phoneticPr fontId="1"/>
  </si>
  <si>
    <t>予定</t>
    <rPh sb="0" eb="2">
      <t>ヨテイ</t>
    </rPh>
    <phoneticPr fontId="1"/>
  </si>
  <si>
    <t>○掘削の目的</t>
    <rPh sb="1" eb="3">
      <t>クッサク</t>
    </rPh>
    <rPh sb="4" eb="6">
      <t>モクテキ</t>
    </rPh>
    <phoneticPr fontId="1"/>
  </si>
  <si>
    <t>○掘削の場所</t>
    <rPh sb="1" eb="3">
      <t>クッサク</t>
    </rPh>
    <rPh sb="4" eb="6">
      <t>バショ</t>
    </rPh>
    <phoneticPr fontId="1"/>
  </si>
  <si>
    <t>○市道名</t>
    <rPh sb="1" eb="3">
      <t>シドウ</t>
    </rPh>
    <rPh sb="3" eb="4">
      <t>メイ</t>
    </rPh>
    <phoneticPr fontId="1"/>
  </si>
  <si>
    <t>●仮復旧工事完了日</t>
    <rPh sb="1" eb="2">
      <t>カリ</t>
    </rPh>
    <rPh sb="2" eb="4">
      <t>フッキュウ</t>
    </rPh>
    <rPh sb="4" eb="6">
      <t>コウジ</t>
    </rPh>
    <rPh sb="6" eb="8">
      <t>カンリョウ</t>
    </rPh>
    <rPh sb="8" eb="9">
      <t>ビ</t>
    </rPh>
    <phoneticPr fontId="1"/>
  </si>
  <si>
    <t>●許可日</t>
    <rPh sb="1" eb="3">
      <t>キョカ</t>
    </rPh>
    <rPh sb="3" eb="4">
      <t>ニチ</t>
    </rPh>
    <phoneticPr fontId="1"/>
  </si>
  <si>
    <t>●許可番号</t>
    <rPh sb="1" eb="3">
      <t>キョカ</t>
    </rPh>
    <rPh sb="3" eb="5">
      <t>バンゴウ</t>
    </rPh>
    <phoneticPr fontId="1"/>
  </si>
  <si>
    <t>注1○は掘削届一式申請時に入力してください。</t>
    <rPh sb="0" eb="1">
      <t>チュウ</t>
    </rPh>
    <rPh sb="4" eb="6">
      <t>クッサク</t>
    </rPh>
    <rPh sb="6" eb="7">
      <t>トドケ</t>
    </rPh>
    <rPh sb="7" eb="9">
      <t>イッシキ</t>
    </rPh>
    <rPh sb="9" eb="12">
      <t>シンセイジ</t>
    </rPh>
    <rPh sb="13" eb="15">
      <t>ニュウリョク</t>
    </rPh>
    <phoneticPr fontId="1"/>
  </si>
  <si>
    <t>○仮復旧工事の期間</t>
    <rPh sb="1" eb="2">
      <t>カリ</t>
    </rPh>
    <rPh sb="2" eb="4">
      <t>フッキュウ</t>
    </rPh>
    <rPh sb="4" eb="6">
      <t>コウジ</t>
    </rPh>
    <rPh sb="7" eb="9">
      <t>キカン</t>
    </rPh>
    <phoneticPr fontId="1"/>
  </si>
  <si>
    <t>○本復旧面積</t>
    <rPh sb="1" eb="2">
      <t>ホン</t>
    </rPh>
    <rPh sb="2" eb="4">
      <t>フッキュウ</t>
    </rPh>
    <rPh sb="4" eb="6">
      <t>メンセキ</t>
    </rPh>
    <phoneticPr fontId="1"/>
  </si>
  <si>
    <t>▽本復旧工事の期間</t>
    <rPh sb="1" eb="2">
      <t>ホン</t>
    </rPh>
    <rPh sb="2" eb="4">
      <t>フッキュウ</t>
    </rPh>
    <rPh sb="4" eb="6">
      <t>コウジ</t>
    </rPh>
    <rPh sb="7" eb="9">
      <t>キカン</t>
    </rPh>
    <phoneticPr fontId="1"/>
  </si>
  <si>
    <t>▼本復旧工事完了日</t>
    <rPh sb="1" eb="2">
      <t>ホン</t>
    </rPh>
    <rPh sb="2" eb="4">
      <t>フッキュウ</t>
    </rPh>
    <rPh sb="4" eb="6">
      <t>コウジ</t>
    </rPh>
    <rPh sb="6" eb="8">
      <t>カンリョウ</t>
    </rPh>
    <rPh sb="8" eb="9">
      <t>ビ</t>
    </rPh>
    <phoneticPr fontId="1"/>
  </si>
  <si>
    <t>○工事施工者</t>
    <rPh sb="1" eb="3">
      <t>コウジ</t>
    </rPh>
    <rPh sb="3" eb="6">
      <t>セコウシャ</t>
    </rPh>
    <phoneticPr fontId="1"/>
  </si>
  <si>
    <t>注2●は仮復旧完了届申請時に追加で入力してください。</t>
    <rPh sb="0" eb="1">
      <t>チュウ</t>
    </rPh>
    <rPh sb="4" eb="5">
      <t>カリ</t>
    </rPh>
    <rPh sb="5" eb="7">
      <t>フッキュウ</t>
    </rPh>
    <rPh sb="7" eb="9">
      <t>カンリョウ</t>
    </rPh>
    <rPh sb="9" eb="10">
      <t>トドケ</t>
    </rPh>
    <rPh sb="10" eb="12">
      <t>シンセイ</t>
    </rPh>
    <rPh sb="12" eb="13">
      <t>ジ</t>
    </rPh>
    <rPh sb="14" eb="16">
      <t>ツイカ</t>
    </rPh>
    <rPh sb="17" eb="19">
      <t>ニュウリョク</t>
    </rPh>
    <phoneticPr fontId="1"/>
  </si>
  <si>
    <t>注3▽は本復旧着手届申請時に追加で入力してください。</t>
    <rPh sb="0" eb="1">
      <t>チュウ</t>
    </rPh>
    <rPh sb="4" eb="5">
      <t>ホン</t>
    </rPh>
    <rPh sb="5" eb="7">
      <t>フッキュウ</t>
    </rPh>
    <rPh sb="7" eb="9">
      <t>チャクシュ</t>
    </rPh>
    <rPh sb="9" eb="10">
      <t>トドケ</t>
    </rPh>
    <rPh sb="10" eb="12">
      <t>シンセイ</t>
    </rPh>
    <rPh sb="12" eb="13">
      <t>ジ</t>
    </rPh>
    <rPh sb="17" eb="19">
      <t>ニュウリョク</t>
    </rPh>
    <phoneticPr fontId="1"/>
  </si>
  <si>
    <t>注4▼は本復旧完了届申請時に追加で入力してください。</t>
    <rPh sb="0" eb="1">
      <t>チュウ</t>
    </rPh>
    <rPh sb="4" eb="5">
      <t>ホン</t>
    </rPh>
    <rPh sb="5" eb="7">
      <t>フッキュウ</t>
    </rPh>
    <rPh sb="7" eb="9">
      <t>カンリョウ</t>
    </rPh>
    <rPh sb="9" eb="10">
      <t>トドケ</t>
    </rPh>
    <rPh sb="10" eb="12">
      <t>シンセイ</t>
    </rPh>
    <rPh sb="12" eb="13">
      <t>ジ</t>
    </rPh>
    <rPh sb="17" eb="19">
      <t>ニュウリョク</t>
    </rPh>
    <phoneticPr fontId="1"/>
  </si>
  <si>
    <t>道路掘削許可申請入力シート</t>
    <rPh sb="0" eb="2">
      <t>ドウロ</t>
    </rPh>
    <rPh sb="2" eb="4">
      <t>クッサク</t>
    </rPh>
    <rPh sb="4" eb="6">
      <t>キョカ</t>
    </rPh>
    <rPh sb="6" eb="8">
      <t>シンセイ</t>
    </rPh>
    <rPh sb="8" eb="10">
      <t>ニュウリョク</t>
    </rPh>
    <phoneticPr fontId="1"/>
  </si>
  <si>
    <t>維　持　担　当</t>
    <rPh sb="0" eb="1">
      <t>ツナ</t>
    </rPh>
    <rPh sb="2" eb="3">
      <t>ジ</t>
    </rPh>
    <rPh sb="4" eb="5">
      <t>タン</t>
    </rPh>
    <rPh sb="6" eb="7">
      <t>トウ</t>
    </rPh>
    <phoneticPr fontId="1"/>
  </si>
  <si>
    <t>担　当</t>
    <rPh sb="0" eb="1">
      <t>タン</t>
    </rPh>
    <rPh sb="2" eb="3">
      <t>トウ</t>
    </rPh>
    <phoneticPr fontId="1"/>
  </si>
  <si>
    <t>管理担当
課　長</t>
    <rPh sb="0" eb="2">
      <t>カンリ</t>
    </rPh>
    <rPh sb="2" eb="4">
      <t>タントウ</t>
    </rPh>
    <rPh sb="5" eb="6">
      <t>カ</t>
    </rPh>
    <rPh sb="7" eb="8">
      <t>チョウ</t>
    </rPh>
    <phoneticPr fontId="1"/>
  </si>
  <si>
    <t>管理担当</t>
    <rPh sb="0" eb="2">
      <t>カンリ</t>
    </rPh>
    <rPh sb="2" eb="4">
      <t>タントウ</t>
    </rPh>
    <phoneticPr fontId="1"/>
  </si>
  <si>
    <t>維持担当</t>
    <rPh sb="2" eb="4">
      <t>タントウ</t>
    </rPh>
    <phoneticPr fontId="1"/>
  </si>
  <si>
    <t>維持担当係長</t>
    <rPh sb="2" eb="4">
      <t>タントウ</t>
    </rPh>
    <phoneticPr fontId="1"/>
  </si>
  <si>
    <t>管理担当課長</t>
    <rPh sb="0" eb="4">
      <t>カンリタントウ</t>
    </rPh>
    <phoneticPr fontId="1"/>
  </si>
  <si>
    <t>維　　持　　課</t>
    <phoneticPr fontId="1"/>
  </si>
  <si>
    <t>市長名</t>
    <rPh sb="0" eb="2">
      <t>シチョウ</t>
    </rPh>
    <rPh sb="2" eb="3">
      <t>メイ</t>
    </rPh>
    <phoneticPr fontId="1"/>
  </si>
  <si>
    <t>臥雲　義尚</t>
    <rPh sb="0" eb="1">
      <t>ガ</t>
    </rPh>
    <rPh sb="1" eb="2">
      <t>ウン</t>
    </rPh>
    <rPh sb="3" eb="4">
      <t>ギ</t>
    </rPh>
    <rPh sb="4" eb="5">
      <t>ナオ</t>
    </rPh>
    <phoneticPr fontId="1"/>
  </si>
  <si>
    <t>○完了（本復旧）予定日</t>
    <rPh sb="1" eb="3">
      <t>カンリョウ</t>
    </rPh>
    <rPh sb="4" eb="5">
      <t>ホン</t>
    </rPh>
    <rPh sb="5" eb="7">
      <t>フッキュウ</t>
    </rPh>
    <rPh sb="8" eb="10">
      <t>ヨテイ</t>
    </rPh>
    <rPh sb="10" eb="11">
      <t>ビ</t>
    </rPh>
    <phoneticPr fontId="1"/>
  </si>
  <si>
    <t>有  ・  無</t>
    <rPh sb="0" eb="1">
      <t>ア</t>
    </rPh>
    <rPh sb="6" eb="7">
      <t>ナ</t>
    </rPh>
    <phoneticPr fontId="1"/>
  </si>
  <si>
    <t>工事の実施方法</t>
    <rPh sb="0" eb="2">
      <t>コウジ</t>
    </rPh>
    <rPh sb="3" eb="5">
      <t>ジッシ</t>
    </rPh>
    <rPh sb="5" eb="7">
      <t>ホウホウ</t>
    </rPh>
    <phoneticPr fontId="1"/>
  </si>
  <si>
    <t>上水・下水・ガス・他（　　　　）　／　同一溝内 ・ 別々</t>
  </si>
  <si>
    <t>本復旧の予定</t>
    <rPh sb="0" eb="1">
      <t>ホン</t>
    </rPh>
    <rPh sb="1" eb="3">
      <t>フッキュウ</t>
    </rPh>
    <rPh sb="4" eb="6">
      <t>ヨテイ</t>
    </rPh>
    <phoneticPr fontId="1"/>
  </si>
  <si>
    <r>
      <t>（</t>
    </r>
    <r>
      <rPr>
        <sz val="10"/>
        <rFont val="ＭＳ Ｐ明朝"/>
        <family val="1"/>
        <charset val="128"/>
      </rPr>
      <t>理由</t>
    </r>
    <rPh sb="1" eb="3">
      <t>リユウ</t>
    </rPh>
    <phoneticPr fontId="1"/>
  </si>
  <si>
    <t>施工予定</t>
    <rPh sb="0" eb="2">
      <t>セコウ</t>
    </rPh>
    <rPh sb="2" eb="4">
      <t>ヨテイ</t>
    </rPh>
    <phoneticPr fontId="1"/>
  </si>
  <si>
    <t>／ 本復旧面積　　Ａ＝</t>
    <rPh sb="2" eb="3">
      <t>ホン</t>
    </rPh>
    <rPh sb="3" eb="5">
      <t>フッキュウ</t>
    </rPh>
    <rPh sb="5" eb="7">
      <t>メンセキ</t>
    </rPh>
    <phoneticPr fontId="1"/>
  </si>
  <si>
    <t>号線　</t>
    <rPh sb="0" eb="2">
      <t>ゴウセン</t>
    </rPh>
    <phoneticPr fontId="1"/>
  </si>
  <si>
    <t>ｱｽﾌｧﾙﾄ ・ ｺﾝｸﾘｰﾄ ・ 砂 利 ・ その他（　　　　　）</t>
    <phoneticPr fontId="1"/>
  </si>
  <si>
    <t>許可条件</t>
    <rPh sb="0" eb="2">
      <t>キョカ</t>
    </rPh>
    <rPh sb="2" eb="4">
      <t>ジョウケン</t>
    </rPh>
    <phoneticPr fontId="1"/>
  </si>
  <si>
    <t>松本市大字島立１４９０－２</t>
    <rPh sb="0" eb="3">
      <t>マツモトシ</t>
    </rPh>
    <rPh sb="3" eb="5">
      <t>オオアザ</t>
    </rPh>
    <rPh sb="5" eb="7">
      <t>シマダチ</t>
    </rPh>
    <phoneticPr fontId="1"/>
  </si>
  <si>
    <t>から</t>
    <phoneticPr fontId="1"/>
  </si>
  <si>
    <t>までのうち</t>
    <phoneticPr fontId="1"/>
  </si>
  <si>
    <t>か　ら</t>
    <phoneticPr fontId="1"/>
  </si>
  <si>
    <t>予定　　　（</t>
    <rPh sb="0" eb="2">
      <t>ヨテイ</t>
    </rPh>
    <phoneticPr fontId="1"/>
  </si>
  <si>
    <t>面積　Ａ＝</t>
  </si>
  <si>
    <t>　㎡　）</t>
  </si>
  <si>
    <t>下水道施設（取付管）設置工事のため</t>
    <rPh sb="0" eb="3">
      <t>ゲスイドウ</t>
    </rPh>
    <rPh sb="3" eb="5">
      <t>シセツ</t>
    </rPh>
    <rPh sb="6" eb="9">
      <t>トリツケカン</t>
    </rPh>
    <rPh sb="10" eb="12">
      <t>セッチ</t>
    </rPh>
    <rPh sb="12" eb="13">
      <t>コウ</t>
    </rPh>
    <rPh sb="13" eb="14">
      <t>ジ</t>
    </rPh>
    <phoneticPr fontId="1"/>
  </si>
  <si>
    <t>丸の内12-34</t>
    <rPh sb="0" eb="1">
      <t>マル</t>
    </rPh>
    <rPh sb="2" eb="3">
      <t>ウチ</t>
    </rPh>
    <phoneticPr fontId="1"/>
  </si>
  <si>
    <t>丸の内43-21</t>
    <rPh sb="0" eb="1">
      <t>マル</t>
    </rPh>
    <rPh sb="2" eb="3">
      <t>ウチ</t>
    </rPh>
    <phoneticPr fontId="1"/>
  </si>
  <si>
    <t>令和○年○月○日</t>
    <rPh sb="0" eb="1">
      <t>レイ</t>
    </rPh>
    <rPh sb="1" eb="2">
      <t>ワ</t>
    </rPh>
    <rPh sb="3" eb="4">
      <t>ネン</t>
    </rPh>
    <rPh sb="5" eb="6">
      <t>ガツ</t>
    </rPh>
    <rPh sb="7" eb="8">
      <t>ニチ</t>
    </rPh>
    <phoneticPr fontId="1"/>
  </si>
  <si>
    <t>○</t>
    <phoneticPr fontId="1"/>
  </si>
  <si>
    <t>令和●年●月●日</t>
    <rPh sb="0" eb="1">
      <t>レイ</t>
    </rPh>
    <rPh sb="1" eb="2">
      <t>ワ</t>
    </rPh>
    <rPh sb="3" eb="4">
      <t>ネン</t>
    </rPh>
    <rPh sb="5" eb="6">
      <t>ガツ</t>
    </rPh>
    <rPh sb="7" eb="8">
      <t>ニチ</t>
    </rPh>
    <phoneticPr fontId="1"/>
  </si>
  <si>
    <t>令和○年○月</t>
    <rPh sb="0" eb="1">
      <t>レイ</t>
    </rPh>
    <rPh sb="1" eb="2">
      <t>ワ</t>
    </rPh>
    <rPh sb="3" eb="4">
      <t>ネン</t>
    </rPh>
    <rPh sb="5" eb="6">
      <t>ガツ</t>
    </rPh>
    <phoneticPr fontId="1"/>
  </si>
  <si>
    <t>○○</t>
    <phoneticPr fontId="1"/>
  </si>
  <si>
    <t>令和▽年▽月▽日</t>
    <rPh sb="0" eb="1">
      <t>レイ</t>
    </rPh>
    <rPh sb="1" eb="2">
      <t>ワ</t>
    </rPh>
    <rPh sb="3" eb="4">
      <t>ネン</t>
    </rPh>
    <rPh sb="5" eb="6">
      <t>ガツ</t>
    </rPh>
    <rPh sb="7" eb="8">
      <t>ニチ</t>
    </rPh>
    <phoneticPr fontId="1"/>
  </si>
  <si>
    <t>▽▽</t>
    <phoneticPr fontId="1"/>
  </si>
  <si>
    <t>令和▼年▼月▼日</t>
    <rPh sb="0" eb="1">
      <t>レイ</t>
    </rPh>
    <rPh sb="1" eb="2">
      <t>ワ</t>
    </rPh>
    <rPh sb="3" eb="4">
      <t>ネン</t>
    </rPh>
    <rPh sb="5" eb="6">
      <t>ガツ</t>
    </rPh>
    <rPh sb="7" eb="8">
      <t>ニチ</t>
    </rPh>
    <phoneticPr fontId="1"/>
  </si>
  <si>
    <t>松本市丸の内123</t>
    <rPh sb="0" eb="3">
      <t>マツモトシ</t>
    </rPh>
    <rPh sb="3" eb="4">
      <t>マル</t>
    </rPh>
    <rPh sb="5" eb="6">
      <t>ウチ</t>
    </rPh>
    <phoneticPr fontId="1"/>
  </si>
  <si>
    <t>(株)松本建設</t>
    <rPh sb="0" eb="3">
      <t>カブ</t>
    </rPh>
    <rPh sb="3" eb="5">
      <t>マツモト</t>
    </rPh>
    <rPh sb="5" eb="7">
      <t>ケンセツ</t>
    </rPh>
    <phoneticPr fontId="1"/>
  </si>
  <si>
    <t>00-0000</t>
    <phoneticPr fontId="1"/>
  </si>
  <si>
    <t>松本　太郎</t>
    <rPh sb="0" eb="2">
      <t>マツモト</t>
    </rPh>
    <rPh sb="3" eb="5">
      <t>タロウ</t>
    </rPh>
    <phoneticPr fontId="1"/>
  </si>
  <si>
    <t>000-0000-0000</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</si>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</sst>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_ "/>
  </numFmts>
  <fonts count="23"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0"/>
      <name val="ＭＳ Ｐ明朝"/>
      <family val="1"/>
      <charset val="128"/>
    </font>
    <font>
      <sz val="10.5"/>
      <name val="ＭＳ Ｐゴシック"/>
      <family val="3"/>
      <charset val="128"/>
    </font>
    <font>
      <sz val="12"/>
      <name val="ＭＳ Ｐ明朝"/>
      <family val="1"/>
      <charset val="128"/>
    </font>
    <font>
      <sz val="11"/>
      <color indexed="8"/>
      <name val="ＭＳ Ｐ明朝"/>
      <family val="1"/>
      <charset val="128"/>
    </font>
    <font>
      <u/>
      <sz val="11"/>
      <name val="ＭＳ Ｐ明朝"/>
      <family val="1"/>
      <charset val="128"/>
    </font>
    <font>
      <sz val="10.5"/>
      <name val="Century"/>
      <family val="1"/>
    </font>
    <font>
      <sz val="10.5"/>
      <name val="ＭＳ 明朝"/>
      <family val="1"/>
      <charset val="128"/>
    </font>
    <font>
      <b/>
      <sz val="14"/>
      <name val="ＭＳ 明朝"/>
      <family val="1"/>
      <charset val="128"/>
    </font>
    <font>
      <sz val="12"/>
      <name val="ＭＳ 明朝"/>
      <family val="1"/>
      <charset val="128"/>
    </font>
    <font>
      <sz val="11"/>
      <name val="ＭＳ 明朝"/>
      <family val="1"/>
      <charset val="128"/>
    </font>
    <font>
      <b/>
      <sz val="14"/>
      <name val="ＭＳ Ｐ明朝"/>
      <family val="1"/>
      <charset val="128"/>
    </font>
    <font>
      <sz val="11"/>
      <color rgb="FFFF0000"/>
      <name val="ＭＳ Ｐゴシック"/>
      <family val="3"/>
      <charset val="128"/>
    </font>
    <font>
      <sz val="10"/>
      <name val="ＭＳ 明朝"/>
      <family val="1"/>
      <charset val="128"/>
    </font>
    <font>
      <sz val="11"/>
      <name val="ＭＳ Ｐゴシック"/>
      <family val="3"/>
      <charset val="128"/>
    </font>
    <font>
      <b/>
      <sz val="14"/>
      <name val="ＭＳ Ｐゴシック"/>
      <family val="3"/>
      <charset val="128"/>
    </font>
    <font>
      <sz val="9"/>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FFFFCC"/>
        <bgColor indexed="64"/>
      </patternFill>
    </fill>
  </fills>
  <borders count="6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dotted">
        <color indexed="53"/>
      </top>
      <bottom style="dotted">
        <color indexed="5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hair">
        <color auto="1"/>
      </left>
      <right/>
      <top style="hair">
        <color auto="1"/>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4">
    <xf numFmtId="0" fontId="0" fillId="0" borderId="0"/>
    <xf numFmtId="0" fontId="20" fillId="0" borderId="0">
      <alignment vertical="center"/>
    </xf>
    <xf numFmtId="0" fontId="20" fillId="0" borderId="0">
      <alignment vertical="center"/>
    </xf>
    <xf numFmtId="0" fontId="20" fillId="0" borderId="0">
      <alignment vertical="center"/>
    </xf>
  </cellStyleXfs>
  <cellXfs count="38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top" textRotation="255"/>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Border="1" applyAlignment="1">
      <alignment vertical="center"/>
    </xf>
    <xf numFmtId="0" fontId="2" fillId="0" borderId="13" xfId="0" applyFont="1" applyBorder="1" applyAlignment="1">
      <alignment horizontal="left" vertical="center" indent="2"/>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justifyLastLine="1"/>
    </xf>
    <xf numFmtId="0" fontId="5" fillId="0" borderId="3" xfId="0" applyFont="1" applyBorder="1" applyAlignment="1">
      <alignment vertical="center"/>
    </xf>
    <xf numFmtId="0" fontId="2" fillId="0" borderId="1" xfId="0" applyFont="1" applyBorder="1" applyAlignment="1">
      <alignment horizontal="distributed" vertical="center" justifyLastLine="1"/>
    </xf>
    <xf numFmtId="0" fontId="2" fillId="0" borderId="0" xfId="0" applyFont="1" applyAlignment="1">
      <alignment horizontal="left"/>
    </xf>
    <xf numFmtId="0" fontId="2" fillId="0" borderId="0" xfId="0" applyFont="1" applyAlignment="1">
      <alignment horizontal="centerContinuous"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7" fillId="0" borderId="14" xfId="0" applyFont="1" applyBorder="1" applyAlignment="1">
      <alignment vertical="top"/>
    </xf>
    <xf numFmtId="0" fontId="6" fillId="0" borderId="0" xfId="0" applyFont="1" applyAlignment="1">
      <alignment horizontal="centerContinuous"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Alignment="1">
      <alignment horizontal="centerContinuous" vertical="top"/>
    </xf>
    <xf numFmtId="0" fontId="9" fillId="2" borderId="0" xfId="0" applyFont="1" applyFill="1" applyBorder="1" applyAlignment="1">
      <alignment horizontal="centerContinuous" vertical="top"/>
    </xf>
    <xf numFmtId="0" fontId="6" fillId="0" borderId="0" xfId="0" applyFont="1" applyAlignment="1">
      <alignment horizontal="distributed" vertical="center"/>
    </xf>
    <xf numFmtId="0" fontId="2" fillId="0" borderId="16" xfId="0" applyFont="1" applyBorder="1" applyAlignment="1">
      <alignment horizontal="center" vertical="center"/>
    </xf>
    <xf numFmtId="0" fontId="2" fillId="0" borderId="0" xfId="0" applyFont="1" applyBorder="1" applyAlignment="1">
      <alignment vertical="distributed" textRotation="255"/>
    </xf>
    <xf numFmtId="0" fontId="2" fillId="0" borderId="17" xfId="0" applyFont="1" applyBorder="1" applyAlignment="1">
      <alignment horizontal="center" vertical="top"/>
    </xf>
    <xf numFmtId="0" fontId="2" fillId="0" borderId="18" xfId="0" applyFont="1" applyBorder="1" applyAlignment="1">
      <alignment horizontal="center" vertical="center"/>
    </xf>
    <xf numFmtId="0" fontId="2" fillId="0" borderId="0" xfId="0" applyFont="1" applyBorder="1" applyAlignment="1">
      <alignment horizontal="distributed" vertical="center"/>
    </xf>
    <xf numFmtId="0" fontId="7" fillId="0" borderId="0" xfId="0" applyFont="1" applyBorder="1" applyAlignment="1">
      <alignment vertical="top"/>
    </xf>
    <xf numFmtId="0" fontId="2" fillId="0" borderId="19" xfId="0" applyFont="1" applyBorder="1" applyAlignment="1">
      <alignment vertical="center"/>
    </xf>
    <xf numFmtId="0" fontId="2" fillId="0" borderId="19" xfId="0" applyFont="1" applyBorder="1" applyAlignment="1">
      <alignment vertical="top" textRotation="255"/>
    </xf>
    <xf numFmtId="0" fontId="2" fillId="0" borderId="18" xfId="0" applyFont="1" applyBorder="1" applyAlignment="1">
      <alignment vertical="center"/>
    </xf>
    <xf numFmtId="0" fontId="2" fillId="0" borderId="20" xfId="0" applyFont="1" applyBorder="1" applyAlignment="1">
      <alignment horizontal="center" vertical="center"/>
    </xf>
    <xf numFmtId="0" fontId="2" fillId="0" borderId="0" xfId="0" applyFont="1" applyBorder="1" applyAlignment="1">
      <alignment horizontal="distributed" vertical="center" justifyLastLine="1"/>
    </xf>
    <xf numFmtId="0" fontId="4" fillId="0" borderId="0" xfId="0" applyFont="1" applyAlignment="1">
      <alignment vertical="center"/>
    </xf>
    <xf numFmtId="0" fontId="2" fillId="0" borderId="0" xfId="0" applyFont="1" applyAlignment="1">
      <alignment horizontal="distributed" vertical="center"/>
    </xf>
    <xf numFmtId="0" fontId="2" fillId="0" borderId="0" xfId="0" applyFont="1" applyBorder="1" applyAlignment="1">
      <alignment horizontal="center" vertical="top"/>
    </xf>
    <xf numFmtId="0" fontId="7" fillId="0" borderId="0" xfId="0" applyFont="1" applyBorder="1" applyAlignment="1">
      <alignment horizontal="center" vertical="center"/>
    </xf>
    <xf numFmtId="0" fontId="2" fillId="0" borderId="0" xfId="0" applyFont="1" applyBorder="1" applyAlignment="1">
      <alignment vertical="top" textRotation="255"/>
    </xf>
    <xf numFmtId="0" fontId="2" fillId="0" borderId="4" xfId="0" applyFont="1" applyBorder="1" applyAlignment="1">
      <alignment horizontal="center" vertical="center"/>
    </xf>
    <xf numFmtId="177" fontId="2" fillId="0" borderId="6" xfId="0" quotePrefix="1" applyNumberFormat="1" applyFont="1" applyBorder="1" applyAlignment="1">
      <alignment horizontal="right" vertical="center"/>
    </xf>
    <xf numFmtId="0" fontId="0" fillId="0" borderId="0" xfId="0"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center" vertical="center"/>
    </xf>
    <xf numFmtId="0" fontId="13" fillId="0" borderId="26" xfId="0" applyFont="1" applyBorder="1" applyAlignment="1">
      <alignment vertical="center"/>
    </xf>
    <xf numFmtId="0" fontId="16" fillId="0" borderId="0" xfId="0" applyFont="1" applyAlignment="1">
      <alignment vertical="distributed" wrapText="1"/>
    </xf>
    <xf numFmtId="0" fontId="16" fillId="0" borderId="0" xfId="0" applyFont="1" applyAlignment="1">
      <alignment vertical="center"/>
    </xf>
    <xf numFmtId="0" fontId="16" fillId="0" borderId="22"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Border="1" applyAlignment="1">
      <alignment horizontal="center" vertical="center"/>
    </xf>
    <xf numFmtId="0" fontId="16" fillId="0" borderId="0" xfId="0" applyFont="1" applyAlignment="1">
      <alignment horizontal="left" vertical="center" indent="1"/>
    </xf>
    <xf numFmtId="0" fontId="2" fillId="0" borderId="0" xfId="0" applyFont="1" applyBorder="1" applyAlignment="1">
      <alignment vertical="center" wrapText="1"/>
    </xf>
    <xf numFmtId="0" fontId="4" fillId="0" borderId="0" xfId="0" applyFont="1" applyAlignment="1">
      <alignment horizontal="lef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0" xfId="0" applyFont="1" applyFill="1" applyBorder="1" applyAlignment="1">
      <alignment horizontal="left" vertical="top" indent="1"/>
    </xf>
    <xf numFmtId="0" fontId="2" fillId="2" borderId="0" xfId="0" applyFont="1" applyFill="1" applyBorder="1" applyAlignment="1">
      <alignment horizontal="left" vertical="top" indent="3"/>
    </xf>
    <xf numFmtId="0" fontId="6" fillId="0" borderId="0" xfId="0" applyFont="1" applyAlignment="1">
      <alignment vertical="center"/>
    </xf>
    <xf numFmtId="0" fontId="2" fillId="0" borderId="13" xfId="0" applyFont="1" applyBorder="1" applyAlignment="1">
      <alignment horizontal="center" vertical="center" justifyLastLine="1"/>
    </xf>
    <xf numFmtId="0" fontId="17" fillId="0" borderId="0" xfId="0" applyFont="1" applyAlignment="1">
      <alignment vertical="center"/>
    </xf>
    <xf numFmtId="0" fontId="18" fillId="0" borderId="0" xfId="0" applyFont="1" applyAlignment="1">
      <alignment vertical="center"/>
    </xf>
    <xf numFmtId="0" fontId="2" fillId="0" borderId="16" xfId="0" applyFont="1" applyBorder="1" applyAlignment="1">
      <alignment horizontal="center" vertical="center" shrinkToFit="1"/>
    </xf>
    <xf numFmtId="0" fontId="7" fillId="0" borderId="16" xfId="0" applyFont="1" applyBorder="1" applyAlignment="1">
      <alignment horizontal="center" vertical="center" shrinkToFit="1"/>
    </xf>
    <xf numFmtId="0" fontId="0" fillId="0" borderId="0" xfId="0" applyFont="1" applyAlignment="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justifyLastLine="1"/>
    </xf>
    <xf numFmtId="0" fontId="0" fillId="0" borderId="19" xfId="0" applyFont="1" applyFill="1" applyBorder="1" applyAlignment="1">
      <alignment vertical="center" justifyLastLine="1"/>
    </xf>
    <xf numFmtId="177" fontId="0" fillId="0" borderId="0" xfId="0" applyNumberFormat="1" applyFont="1" applyFill="1" applyBorder="1" applyAlignment="1">
      <alignment vertical="center" justifyLastLine="1"/>
    </xf>
    <xf numFmtId="0" fontId="0" fillId="0" borderId="0" xfId="0" applyFont="1" applyBorder="1" applyAlignment="1">
      <alignment vertical="center"/>
    </xf>
    <xf numFmtId="0" fontId="0" fillId="0" borderId="0" xfId="0" applyFont="1" applyAlignment="1">
      <alignment vertical="center"/>
    </xf>
    <xf numFmtId="0" fontId="13" fillId="0" borderId="23" xfId="0" applyFont="1" applyBorder="1" applyAlignment="1">
      <alignment horizontal="center" vertical="center"/>
    </xf>
    <xf numFmtId="0" fontId="13" fillId="0" borderId="24" xfId="0" applyFont="1" applyBorder="1" applyAlignment="1">
      <alignment vertical="center"/>
    </xf>
    <xf numFmtId="0" fontId="0" fillId="0" borderId="18" xfId="0" applyFont="1" applyBorder="1" applyAlignment="1">
      <alignment vertical="center"/>
    </xf>
    <xf numFmtId="0" fontId="0" fillId="0" borderId="18" xfId="0" applyFont="1" applyFill="1" applyBorder="1" applyAlignment="1">
      <alignment vertical="center"/>
    </xf>
    <xf numFmtId="0" fontId="15" fillId="0" borderId="0" xfId="0" applyFont="1" applyAlignment="1">
      <alignment vertical="center"/>
    </xf>
    <xf numFmtId="0" fontId="21" fillId="0" borderId="0" xfId="0" applyFont="1" applyAlignment="1">
      <alignment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5" fillId="0" borderId="3"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 fillId="0" borderId="6" xfId="0" applyFont="1" applyBorder="1" applyAlignment="1">
      <alignment vertical="center"/>
    </xf>
    <xf numFmtId="0" fontId="2" fillId="0" borderId="6" xfId="0" applyFont="1" applyBorder="1" applyAlignment="1">
      <alignment horizontal="center" vertical="center"/>
    </xf>
    <xf numFmtId="0" fontId="0" fillId="0" borderId="0" xfId="0" applyFont="1" applyAlignment="1">
      <alignment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lignment horizontal="centerContinuous" vertical="center"/>
    </xf>
    <xf numFmtId="0" fontId="2" fillId="0" borderId="8" xfId="0" applyFont="1" applyBorder="1" applyAlignment="1">
      <alignment horizontal="centerContinuous" vertical="center"/>
    </xf>
    <xf numFmtId="0" fontId="2" fillId="0" borderId="14" xfId="0" applyFont="1" applyBorder="1" applyAlignment="1">
      <alignment horizontal="right" vertical="center" justifyLastLine="1"/>
    </xf>
    <xf numFmtId="0" fontId="2" fillId="0" borderId="3" xfId="0" applyFont="1" applyBorder="1" applyAlignment="1">
      <alignment horizontal="left" indent="1"/>
    </xf>
    <xf numFmtId="0" fontId="22" fillId="0" borderId="3" xfId="0" applyFont="1" applyBorder="1" applyAlignment="1">
      <alignment vertical="center"/>
    </xf>
    <xf numFmtId="0" fontId="2" fillId="0" borderId="4" xfId="0" applyFont="1" applyBorder="1" applyAlignment="1">
      <alignment horizontal="center"/>
    </xf>
    <xf numFmtId="0" fontId="22" fillId="0" borderId="3" xfId="0" applyFont="1" applyBorder="1" applyAlignment="1"/>
    <xf numFmtId="0" fontId="2" fillId="0" borderId="0" xfId="0" applyFont="1" applyAlignment="1">
      <alignment vertical="top"/>
    </xf>
    <xf numFmtId="0" fontId="0" fillId="0" borderId="20"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20" xfId="0" applyFont="1" applyFill="1" applyBorder="1" applyAlignment="1">
      <alignment horizontal="center" vertical="center" justifyLastLine="1"/>
    </xf>
    <xf numFmtId="0" fontId="0" fillId="0" borderId="34" xfId="0" applyFont="1" applyFill="1" applyBorder="1" applyAlignment="1">
      <alignment horizontal="center" vertical="center" justifyLastLine="1"/>
    </xf>
    <xf numFmtId="0" fontId="0" fillId="0" borderId="35" xfId="0" applyFont="1" applyFill="1" applyBorder="1" applyAlignment="1">
      <alignment horizontal="center" vertical="center" justifyLastLine="1"/>
    </xf>
    <xf numFmtId="0" fontId="0" fillId="0" borderId="38" xfId="0" applyFont="1" applyFill="1" applyBorder="1" applyAlignment="1">
      <alignment horizontal="center" vertical="center" justifyLastLine="1"/>
    </xf>
    <xf numFmtId="0" fontId="0" fillId="0" borderId="37" xfId="0" applyFont="1" applyFill="1" applyBorder="1" applyAlignment="1">
      <alignment horizontal="center" vertical="center" justifyLastLine="1"/>
    </xf>
    <xf numFmtId="0" fontId="0" fillId="0" borderId="39" xfId="0" applyFont="1" applyFill="1" applyBorder="1" applyAlignment="1">
      <alignment horizontal="center" vertical="center" justifyLastLine="1"/>
    </xf>
    <xf numFmtId="0" fontId="0" fillId="0" borderId="36" xfId="0" applyFont="1" applyFill="1" applyBorder="1" applyAlignment="1">
      <alignment horizontal="center" vertical="center" justifyLastLine="1"/>
    </xf>
    <xf numFmtId="0" fontId="0" fillId="0" borderId="0" xfId="0" applyFont="1" applyFill="1" applyBorder="1" applyAlignment="1">
      <alignment horizontal="center" vertical="center" justifyLastLine="1"/>
    </xf>
    <xf numFmtId="0" fontId="0" fillId="0" borderId="40" xfId="0" applyFont="1" applyFill="1" applyBorder="1" applyAlignment="1">
      <alignment horizontal="center" vertical="center" justifyLastLine="1"/>
    </xf>
    <xf numFmtId="0" fontId="0" fillId="0" borderId="41" xfId="0" applyFont="1" applyFill="1" applyBorder="1" applyAlignment="1">
      <alignment horizontal="center" vertical="center" justifyLastLine="1"/>
    </xf>
    <xf numFmtId="0" fontId="0" fillId="0" borderId="42" xfId="0" applyFont="1" applyFill="1" applyBorder="1" applyAlignment="1">
      <alignment horizontal="center" vertical="center" justifyLastLine="1"/>
    </xf>
    <xf numFmtId="0" fontId="0" fillId="0" borderId="43" xfId="0" applyFont="1" applyFill="1" applyBorder="1" applyAlignment="1">
      <alignment horizontal="center" vertical="center" justifyLastLine="1"/>
    </xf>
    <xf numFmtId="0" fontId="0" fillId="0" borderId="0" xfId="0" applyFont="1" applyAlignment="1">
      <alignment vertical="center"/>
    </xf>
    <xf numFmtId="0" fontId="18" fillId="3" borderId="48" xfId="0" applyFont="1" applyFill="1" applyBorder="1" applyAlignment="1">
      <alignment vertical="center" justifyLastLine="1"/>
    </xf>
    <xf numFmtId="0" fontId="18" fillId="3" borderId="20" xfId="0" applyNumberFormat="1" applyFont="1" applyFill="1" applyBorder="1" applyAlignment="1">
      <alignment horizontal="center" vertical="center" justifyLastLine="1"/>
    </xf>
    <xf numFmtId="0" fontId="18" fillId="3" borderId="18" xfId="0" applyFont="1" applyFill="1" applyBorder="1" applyAlignment="1">
      <alignment horizontal="center" vertical="center" justifyLastLine="1"/>
    </xf>
    <xf numFmtId="0" fontId="18" fillId="3" borderId="41" xfId="0" applyFont="1" applyFill="1" applyBorder="1" applyAlignment="1">
      <alignment horizontal="center" vertical="center" justifyLastLine="1"/>
    </xf>
    <xf numFmtId="0" fontId="0" fillId="0" borderId="16" xfId="0" applyFont="1" applyBorder="1" applyAlignment="1">
      <alignment horizontal="center" vertical="center"/>
    </xf>
    <xf numFmtId="0" fontId="0" fillId="0" borderId="18" xfId="0" applyFont="1" applyBorder="1" applyAlignment="1">
      <alignment horizontal="center" vertical="center"/>
    </xf>
    <xf numFmtId="0" fontId="0" fillId="3" borderId="18" xfId="0" applyNumberFormat="1" applyFont="1" applyFill="1" applyBorder="1" applyAlignment="1">
      <alignment horizontal="center" vertical="center" justifyLastLine="1"/>
    </xf>
    <xf numFmtId="0" fontId="0" fillId="3" borderId="18" xfId="0" applyFont="1" applyFill="1" applyBorder="1" applyAlignment="1">
      <alignment horizontal="center" vertical="center"/>
    </xf>
    <xf numFmtId="177" fontId="18" fillId="3" borderId="36" xfId="0" applyNumberFormat="1" applyFont="1" applyFill="1" applyBorder="1" applyAlignment="1">
      <alignment horizontal="center" vertical="center" justifyLastLine="1"/>
    </xf>
    <xf numFmtId="177" fontId="18" fillId="3" borderId="0" xfId="0" applyNumberFormat="1" applyFont="1" applyFill="1" applyBorder="1" applyAlignment="1">
      <alignment horizontal="center" vertical="center" justifyLastLine="1"/>
    </xf>
    <xf numFmtId="176" fontId="0" fillId="3" borderId="42" xfId="0" applyNumberFormat="1" applyFont="1" applyFill="1" applyBorder="1" applyAlignment="1">
      <alignment horizontal="center" vertical="center" justifyLastLine="1"/>
    </xf>
    <xf numFmtId="0" fontId="0" fillId="0" borderId="2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0" xfId="0" applyFont="1" applyAlignment="1">
      <alignment horizontal="center" vertical="center"/>
    </xf>
    <xf numFmtId="0" fontId="18" fillId="3" borderId="36" xfId="0" applyFont="1" applyFill="1" applyBorder="1" applyAlignment="1">
      <alignment horizontal="center" vertical="center" justifyLastLine="1"/>
    </xf>
    <xf numFmtId="0" fontId="18" fillId="3" borderId="0" xfId="0" applyFont="1" applyFill="1" applyBorder="1" applyAlignment="1">
      <alignment horizontal="center" vertical="center" justifyLastLine="1"/>
    </xf>
    <xf numFmtId="0" fontId="18" fillId="3" borderId="16" xfId="0" applyFont="1" applyFill="1" applyBorder="1" applyAlignment="1">
      <alignment horizontal="center" vertical="center" justifyLastLine="1"/>
    </xf>
    <xf numFmtId="0" fontId="0" fillId="0" borderId="2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1" xfId="0" applyFont="1" applyFill="1" applyBorder="1" applyAlignment="1">
      <alignment horizontal="center" vertical="center" justifyLastLine="1"/>
    </xf>
    <xf numFmtId="0" fontId="2" fillId="0" borderId="1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6" xfId="0" applyFont="1" applyBorder="1" applyAlignment="1">
      <alignment horizontal="right" vertical="center"/>
    </xf>
    <xf numFmtId="0" fontId="2" fillId="0" borderId="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2" xfId="0" applyFont="1" applyBorder="1" applyAlignment="1">
      <alignment horizontal="center" vertical="center"/>
    </xf>
    <xf numFmtId="0" fontId="8" fillId="0" borderId="8" xfId="0" applyFont="1" applyBorder="1"/>
    <xf numFmtId="0" fontId="2" fillId="0" borderId="2"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vertical="distributed" textRotation="255"/>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8" xfId="0" applyFont="1" applyBorder="1" applyAlignment="1">
      <alignment horizontal="left" vertical="center" wrapText="1" indent="1"/>
    </xf>
    <xf numFmtId="0" fontId="2" fillId="0" borderId="37" xfId="0" applyFont="1" applyBorder="1" applyAlignment="1">
      <alignment horizontal="left" vertical="center" indent="1"/>
    </xf>
    <xf numFmtId="0" fontId="2" fillId="0" borderId="39" xfId="0" applyFont="1" applyBorder="1" applyAlignment="1">
      <alignment horizontal="left" vertical="center" indent="1"/>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176" fontId="2" fillId="2" borderId="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2" fillId="0" borderId="14" xfId="0" applyFont="1" applyBorder="1" applyAlignment="1">
      <alignment horizontal="distributed" justifyLastLine="1"/>
    </xf>
    <xf numFmtId="0" fontId="2" fillId="0" borderId="3" xfId="0" applyFont="1" applyBorder="1" applyAlignment="1">
      <alignment horizontal="distributed" justifyLastLine="1"/>
    </xf>
    <xf numFmtId="0" fontId="2" fillId="0" borderId="4" xfId="0" applyFont="1" applyBorder="1" applyAlignment="1">
      <alignment horizontal="distributed" justifyLastLine="1"/>
    </xf>
    <xf numFmtId="0" fontId="2" fillId="0" borderId="14"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5" xfId="0" applyFont="1" applyBorder="1" applyAlignment="1">
      <alignment horizontal="right" vertical="center" justifyLastLine="1"/>
    </xf>
    <xf numFmtId="0" fontId="0" fillId="0" borderId="6" xfId="0" applyBorder="1" applyAlignment="1">
      <alignment horizontal="right" vertical="center"/>
    </xf>
    <xf numFmtId="0" fontId="0" fillId="0" borderId="7" xfId="0" applyBorder="1" applyAlignment="1">
      <alignment horizontal="right" vertical="center"/>
    </xf>
    <xf numFmtId="176" fontId="2" fillId="2" borderId="5"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2" fillId="0" borderId="1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distributed"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lignment vertical="center" wrapText="1"/>
    </xf>
    <xf numFmtId="0" fontId="10"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5" fillId="0" borderId="3" xfId="0" applyFont="1" applyBorder="1" applyAlignment="1">
      <alignment vertical="center"/>
    </xf>
    <xf numFmtId="0" fontId="5" fillId="0" borderId="6" xfId="0" applyFont="1" applyBorder="1" applyAlignment="1">
      <alignment vertical="center"/>
    </xf>
    <xf numFmtId="176" fontId="2" fillId="0" borderId="5" xfId="0" applyNumberFormat="1" applyFont="1" applyBorder="1" applyAlignment="1">
      <alignment horizontal="center" vertical="center"/>
    </xf>
    <xf numFmtId="0" fontId="2" fillId="0" borderId="6" xfId="0" applyFont="1" applyBorder="1" applyAlignment="1">
      <alignment horizontal="center" vertical="center"/>
    </xf>
    <xf numFmtId="176" fontId="2" fillId="0" borderId="2"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0" fontId="4" fillId="0" borderId="0" xfId="0" applyFont="1" applyAlignment="1">
      <alignment horizontal="left" vertical="center"/>
    </xf>
    <xf numFmtId="0" fontId="13" fillId="0" borderId="21"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27" xfId="0" applyFont="1" applyBorder="1" applyAlignment="1">
      <alignment horizontal="distributed" vertical="center" justifyLastLine="1"/>
    </xf>
    <xf numFmtId="0" fontId="13" fillId="0" borderId="24"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26" xfId="0" applyFont="1" applyBorder="1" applyAlignment="1">
      <alignment horizontal="distributed" vertical="center" justifyLastLine="1"/>
    </xf>
    <xf numFmtId="176" fontId="13" fillId="0" borderId="23" xfId="0" applyNumberFormat="1" applyFont="1" applyBorder="1" applyAlignment="1">
      <alignment horizontal="center" vertical="center" justifyLastLine="1"/>
    </xf>
    <xf numFmtId="0" fontId="13" fillId="0" borderId="23" xfId="0" applyFont="1" applyBorder="1" applyAlignment="1">
      <alignment vertical="center"/>
    </xf>
    <xf numFmtId="0" fontId="13" fillId="0" borderId="26" xfId="0" applyFont="1" applyBorder="1" applyAlignment="1">
      <alignment vertical="center"/>
    </xf>
    <xf numFmtId="0" fontId="14" fillId="0" borderId="0" xfId="0" applyFont="1" applyAlignment="1">
      <alignment horizontal="center" vertical="center"/>
    </xf>
    <xf numFmtId="0" fontId="16" fillId="0" borderId="0" xfId="0" applyFont="1" applyAlignment="1">
      <alignment vertical="distributed" wrapText="1"/>
    </xf>
    <xf numFmtId="0" fontId="13" fillId="0" borderId="29"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6" fillId="0" borderId="23" xfId="0" applyFont="1" applyBorder="1" applyAlignment="1">
      <alignment horizontal="right" vertical="center" shrinkToFit="1"/>
    </xf>
    <xf numFmtId="0" fontId="16" fillId="0" borderId="26" xfId="0" applyFont="1" applyBorder="1" applyAlignment="1">
      <alignment horizontal="right" vertical="center" shrinkToFit="1"/>
    </xf>
    <xf numFmtId="0" fontId="13" fillId="0" borderId="47" xfId="0" applyFont="1" applyBorder="1" applyAlignment="1">
      <alignment horizontal="center" vertical="center"/>
    </xf>
    <xf numFmtId="0" fontId="13" fillId="0" borderId="24" xfId="0" applyFont="1" applyBorder="1" applyAlignment="1">
      <alignment vertical="center"/>
    </xf>
    <xf numFmtId="0" fontId="13" fillId="0" borderId="0" xfId="0" applyFont="1" applyBorder="1" applyAlignment="1">
      <alignment horizontal="left" vertical="center"/>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8" xfId="0" applyFont="1" applyBorder="1" applyAlignment="1">
      <alignment horizontal="center" vertical="center" textRotation="255"/>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3" fillId="0" borderId="25" xfId="0" applyFont="1" applyBorder="1" applyAlignment="1">
      <alignment horizontal="center" vertical="center"/>
    </xf>
    <xf numFmtId="0" fontId="13" fillId="0" borderId="28" xfId="0" applyFont="1" applyBorder="1" applyAlignment="1">
      <alignment horizontal="center" vertical="center"/>
    </xf>
    <xf numFmtId="176" fontId="13" fillId="0" borderId="24" xfId="0" applyNumberFormat="1" applyFont="1" applyBorder="1" applyAlignment="1">
      <alignment horizontal="center" vertical="center"/>
    </xf>
    <xf numFmtId="176" fontId="13" fillId="0" borderId="23" xfId="0" applyNumberFormat="1" applyFont="1" applyBorder="1" applyAlignment="1">
      <alignment horizontal="center" vertical="center"/>
    </xf>
    <xf numFmtId="176" fontId="13" fillId="0" borderId="26" xfId="0" applyNumberFormat="1"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6" fillId="0" borderId="24" xfId="0" applyFont="1" applyBorder="1" applyAlignment="1">
      <alignment horizontal="distributed" vertical="center" justifyLastLine="1"/>
    </xf>
    <xf numFmtId="0" fontId="16" fillId="0" borderId="23" xfId="0" applyFont="1" applyBorder="1" applyAlignment="1">
      <alignment horizontal="distributed" vertical="center" justifyLastLine="1"/>
    </xf>
    <xf numFmtId="0" fontId="16" fillId="0" borderId="26" xfId="0" applyFont="1" applyBorder="1" applyAlignment="1">
      <alignment horizontal="distributed" vertical="center" justifyLastLine="1"/>
    </xf>
    <xf numFmtId="0" fontId="16" fillId="0" borderId="23" xfId="0" applyFont="1" applyBorder="1" applyAlignment="1">
      <alignment horizontal="center" vertical="center"/>
    </xf>
    <xf numFmtId="0" fontId="13" fillId="0" borderId="25"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28" xfId="0" applyFont="1" applyBorder="1" applyAlignment="1">
      <alignment horizontal="distributed" vertical="center" justifyLastLine="1"/>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6" xfId="0" applyFont="1" applyBorder="1" applyAlignment="1">
      <alignment horizontal="center"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9" fillId="0" borderId="23" xfId="0" applyFont="1" applyBorder="1" applyAlignment="1">
      <alignment horizontal="right" vertical="center" shrinkToFit="1"/>
    </xf>
    <xf numFmtId="0" fontId="19" fillId="0" borderId="26" xfId="0" applyFont="1" applyBorder="1" applyAlignment="1">
      <alignment horizontal="right" vertical="center" shrinkToFit="1"/>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6" fillId="0" borderId="23" xfId="0" applyFont="1" applyBorder="1" applyAlignment="1">
      <alignment vertical="center"/>
    </xf>
    <xf numFmtId="0" fontId="16" fillId="0" borderId="26"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176" fontId="2" fillId="0" borderId="2" xfId="0" applyNumberFormat="1" applyFont="1" applyBorder="1" applyAlignment="1">
      <alignment horizontal="left" vertical="center"/>
    </xf>
    <xf numFmtId="176" fontId="2" fillId="0" borderId="13" xfId="0" applyNumberFormat="1" applyFont="1" applyBorder="1" applyAlignment="1">
      <alignment vertical="center"/>
    </xf>
    <xf numFmtId="176" fontId="2" fillId="0" borderId="5" xfId="0" applyNumberFormat="1" applyFont="1" applyBorder="1" applyAlignment="1">
      <alignment horizontal="distributed" vertical="center" justifyLastLine="1"/>
    </xf>
    <xf numFmtId="0" fontId="2" fillId="2" borderId="0" xfId="0" applyFont="1" applyFill="1" applyAlignment="1">
      <alignment horizontal="center" vertical="center"/>
    </xf>
    <xf numFmtId="0" fontId="2" fillId="2" borderId="0" xfId="0" applyFont="1" applyFill="1" applyAlignment="1"/>
    <xf numFmtId="0" fontId="2" fillId="2" borderId="13" xfId="0" applyFont="1" applyFill="1" applyBorder="1" applyAlignment="1">
      <alignment horizontal="center" vertical="center"/>
    </xf>
    <xf numFmtId="0" fontId="2" fillId="2" borderId="13" xfId="0" applyFont="1" applyFill="1" applyBorder="1" applyAlignment="1">
      <alignment vertical="center"/>
    </xf>
    <xf numFmtId="176" fontId="2" fillId="2" borderId="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177" fontId="2" fillId="2" borderId="13" xfId="0" applyNumberFormat="1" applyFont="1" applyFill="1" applyBorder="1" applyAlignment="1">
      <alignment horizontal="center" vertical="center"/>
    </xf>
    <xf numFmtId="0" fontId="2" fillId="2" borderId="8" xfId="0" applyFont="1" applyFill="1" applyBorder="1" applyAlignment="1">
      <alignment horizontal="left" vertical="center" wrapText="1"/>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50" xfId="0" applyFont="1" applyFill="1" applyBorder="1" applyAlignment="1">
      <alignment horizontal="center" vertical="center" justifyLastLine="1"/>
    </xf>
    <xf numFmtId="0" fontId="0" fillId="0" borderId="51" xfId="0" applyFont="1" applyFill="1" applyBorder="1" applyAlignment="1">
      <alignment horizontal="center" vertical="center" justifyLastLine="1"/>
    </xf>
    <xf numFmtId="176" fontId="18" fillId="3" borderId="50" xfId="0" applyNumberFormat="1" applyFont="1" applyFill="1" applyBorder="1" applyAlignment="1">
      <alignment horizontal="center" vertical="center" justifyLastLine="1"/>
    </xf>
    <xf numFmtId="176" fontId="18" fillId="3" borderId="52" xfId="0" applyNumberFormat="1" applyFont="1" applyFill="1" applyBorder="1" applyAlignment="1">
      <alignment horizontal="center" vertical="center" justifyLastLine="1"/>
    </xf>
    <xf numFmtId="176" fontId="18" fillId="3" borderId="51" xfId="0" applyNumberFormat="1" applyFont="1" applyFill="1" applyBorder="1" applyAlignment="1">
      <alignment horizontal="center" vertical="center" justifyLastLine="1"/>
    </xf>
    <xf numFmtId="176" fontId="18" fillId="3" borderId="53" xfId="0" applyNumberFormat="1" applyFont="1" applyFill="1" applyBorder="1" applyAlignment="1">
      <alignment horizontal="center" vertical="center" justifyLastLine="1"/>
    </xf>
    <xf numFmtId="176" fontId="0" fillId="3" borderId="50" xfId="0" applyNumberFormat="1" applyFont="1" applyFill="1" applyBorder="1" applyAlignment="1">
      <alignment horizontal="center" vertical="center" justifyLastLine="1"/>
    </xf>
    <xf numFmtId="176" fontId="0" fillId="3" borderId="52" xfId="0" applyNumberFormat="1" applyFont="1" applyFill="1" applyBorder="1" applyAlignment="1">
      <alignment horizontal="center" vertical="center" justifyLastLine="1"/>
    </xf>
    <xf numFmtId="176" fontId="0" fillId="3" borderId="51" xfId="0" applyNumberFormat="1" applyFont="1" applyFill="1" applyBorder="1" applyAlignment="1">
      <alignment horizontal="center" vertical="center" justifyLastLine="1"/>
    </xf>
    <xf numFmtId="0" fontId="18" fillId="3" borderId="50" xfId="0" applyFont="1" applyFill="1" applyBorder="1" applyAlignment="1">
      <alignment vertical="center"/>
    </xf>
    <xf numFmtId="0" fontId="18" fillId="3" borderId="52" xfId="0" applyFont="1" applyFill="1" applyBorder="1" applyAlignment="1">
      <alignment vertical="center"/>
    </xf>
    <xf numFmtId="0" fontId="18" fillId="3" borderId="51" xfId="0" applyFont="1" applyFill="1" applyBorder="1" applyAlignment="1">
      <alignment vertical="center"/>
    </xf>
    <xf numFmtId="0" fontId="18" fillId="3" borderId="50" xfId="0" applyFont="1" applyFill="1" applyBorder="1" applyAlignment="1">
      <alignment horizontal="center" vertical="center" justifyLastLine="1"/>
    </xf>
    <xf numFmtId="0" fontId="18" fillId="3" borderId="52" xfId="0" applyFont="1" applyFill="1" applyBorder="1" applyAlignment="1">
      <alignment horizontal="center" vertical="center" justifyLastLine="1"/>
    </xf>
    <xf numFmtId="177" fontId="18" fillId="3" borderId="50" xfId="0" applyNumberFormat="1" applyFont="1" applyFill="1" applyBorder="1" applyAlignment="1">
      <alignment vertical="center" justifyLastLine="1"/>
    </xf>
    <xf numFmtId="177" fontId="18" fillId="3" borderId="52" xfId="0" applyNumberFormat="1" applyFont="1" applyFill="1" applyBorder="1" applyAlignment="1">
      <alignment vertical="center" justifyLastLine="1"/>
    </xf>
    <xf numFmtId="177" fontId="18" fillId="3" borderId="51" xfId="0" applyNumberFormat="1" applyFont="1" applyFill="1" applyBorder="1" applyAlignment="1">
      <alignment vertical="center" justifyLastLine="1"/>
    </xf>
    <xf numFmtId="0" fontId="18" fillId="3" borderId="50" xfId="0" applyFont="1" applyFill="1" applyBorder="1" applyAlignment="1">
      <alignment vertical="center" justifyLastLine="1"/>
    </xf>
    <xf numFmtId="0" fontId="18" fillId="3" borderId="52" xfId="0" applyFont="1" applyFill="1" applyBorder="1" applyAlignment="1">
      <alignment vertical="center" justifyLastLine="1"/>
    </xf>
    <xf numFmtId="0" fontId="18" fillId="3" borderId="51" xfId="0" applyFont="1" applyFill="1" applyBorder="1" applyAlignment="1">
      <alignment vertical="center" justifyLastLine="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18" fillId="3" borderId="54" xfId="0" applyFont="1" applyFill="1" applyBorder="1" applyAlignment="1">
      <alignment vertical="center" justifyLastLine="1"/>
    </xf>
    <xf numFmtId="0" fontId="18" fillId="3" borderId="53" xfId="0" applyFont="1" applyFill="1" applyBorder="1" applyAlignment="1">
      <alignment vertical="center" justifyLastLine="1"/>
    </xf>
    <xf numFmtId="0" fontId="18" fillId="3" borderId="55" xfId="0" applyFont="1" applyFill="1" applyBorder="1" applyAlignment="1">
      <alignment vertical="center" justifyLastLine="1"/>
    </xf>
    <xf numFmtId="0" fontId="0" fillId="3" borderId="50" xfId="0" applyFont="1" applyFill="1" applyBorder="1" applyAlignment="1">
      <alignment vertical="center"/>
    </xf>
    <xf numFmtId="0" fontId="0" fillId="3" borderId="52" xfId="0" applyFont="1" applyFill="1" applyBorder="1" applyAlignment="1">
      <alignment vertical="center"/>
    </xf>
    <xf numFmtId="0" fontId="0" fillId="3" borderId="51" xfId="0" applyFont="1" applyFill="1" applyBorder="1" applyAlignment="1">
      <alignment vertical="center"/>
    </xf>
    <xf numFmtId="0" fontId="0" fillId="3" borderId="49" xfId="0" applyFont="1" applyFill="1" applyBorder="1" applyAlignment="1">
      <alignment horizontal="center" vertical="center"/>
    </xf>
    <xf numFmtId="0" fontId="0" fillId="0" borderId="56" xfId="0" applyFont="1" applyFill="1" applyBorder="1" applyAlignment="1">
      <alignment horizontal="center" vertical="center" justifyLastLine="1"/>
    </xf>
    <xf numFmtId="0" fontId="0" fillId="3" borderId="56" xfId="0" applyFont="1" applyFill="1" applyBorder="1" applyAlignment="1">
      <alignment horizontal="center" vertical="center" justifyLastLine="1"/>
    </xf>
    <xf numFmtId="0" fontId="18" fillId="3" borderId="53" xfId="0" applyFont="1" applyFill="1" applyBorder="1" applyAlignment="1">
      <alignment vertical="center"/>
    </xf>
    <xf numFmtId="0" fontId="18" fillId="3" borderId="55" xfId="0" applyFont="1" applyFill="1" applyBorder="1" applyAlignment="1">
      <alignment vertical="center"/>
    </xf>
    <xf numFmtId="0" fontId="18" fillId="3" borderId="57" xfId="0" applyFont="1" applyFill="1" applyBorder="1" applyAlignment="1">
      <alignment vertical="center" justifyLastLine="1"/>
    </xf>
    <xf numFmtId="49" fontId="18" fillId="3" borderId="58" xfId="0" applyNumberFormat="1" applyFont="1" applyFill="1" applyBorder="1" applyAlignment="1">
      <alignment vertical="center"/>
    </xf>
    <xf numFmtId="49" fontId="18" fillId="3" borderId="59" xfId="0" applyNumberFormat="1" applyFont="1" applyFill="1" applyBorder="1" applyAlignment="1">
      <alignment vertical="center"/>
    </xf>
    <xf numFmtId="49" fontId="18" fillId="3" borderId="60" xfId="0" applyNumberFormat="1" applyFont="1" applyFill="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61" xfId="0" applyFont="1" applyFill="1" applyBorder="1" applyAlignment="1">
      <alignment horizontal="center" vertical="center" justifyLastLine="1"/>
    </xf>
    <xf numFmtId="0" fontId="0" fillId="0" borderId="62" xfId="0" applyFont="1" applyFill="1" applyBorder="1" applyAlignment="1">
      <alignment horizontal="center" vertical="center" justifyLastLine="1"/>
    </xf>
    <xf numFmtId="176" fontId="18" fillId="3" borderId="61" xfId="0" applyNumberFormat="1" applyFont="1" applyFill="1" applyBorder="1" applyAlignment="1">
      <alignment horizontal="center" vertical="center" justifyLastLine="1"/>
    </xf>
    <xf numFmtId="176" fontId="18" fillId="3" borderId="63" xfId="0" applyNumberFormat="1" applyFont="1" applyFill="1" applyBorder="1" applyAlignment="1">
      <alignment horizontal="center" vertical="center" justifyLastLine="1"/>
    </xf>
    <xf numFmtId="176" fontId="18" fillId="3" borderId="62" xfId="0" applyNumberFormat="1" applyFont="1" applyFill="1" applyBorder="1" applyAlignment="1">
      <alignment horizontal="center" vertical="center" justifyLastLine="1"/>
    </xf>
    <xf numFmtId="176" fontId="18" fillId="3" borderId="64" xfId="0" applyNumberFormat="1" applyFont="1" applyFill="1" applyBorder="1" applyAlignment="1">
      <alignment horizontal="center" vertical="center" justifyLastLine="1"/>
    </xf>
    <xf numFmtId="0" fontId="0" fillId="0" borderId="65" xfId="0" applyFont="1" applyFill="1" applyBorder="1" applyAlignment="1">
      <alignment horizontal="center" vertical="center" justifyLastLine="1"/>
    </xf>
    <xf numFmtId="0" fontId="0" fillId="0" borderId="66" xfId="0" applyFont="1" applyFill="1" applyBorder="1" applyAlignment="1">
      <alignment horizontal="center" vertical="center" justifyLastLine="1"/>
    </xf>
    <xf numFmtId="176" fontId="0" fillId="3" borderId="61" xfId="0" applyNumberFormat="1" applyFont="1" applyFill="1" applyBorder="1" applyAlignment="1">
      <alignment horizontal="center" vertical="center" justifyLastLine="1"/>
    </xf>
    <xf numFmtId="176" fontId="0" fillId="3" borderId="63" xfId="0" applyNumberFormat="1" applyFont="1" applyFill="1" applyBorder="1" applyAlignment="1">
      <alignment horizontal="center" vertical="center" justifyLastLine="1"/>
    </xf>
    <xf numFmtId="176" fontId="0" fillId="3" borderId="62" xfId="0" applyNumberFormat="1" applyFont="1" applyFill="1" applyBorder="1" applyAlignment="1">
      <alignment horizontal="center" vertical="center" justifyLastLine="1"/>
    </xf>
    <xf numFmtId="0" fontId="18" fillId="3" borderId="61" xfId="0" applyFont="1" applyFill="1" applyBorder="1" applyAlignment="1">
      <alignment vertical="center"/>
    </xf>
    <xf numFmtId="0" fontId="18" fillId="3" borderId="63" xfId="0" applyFont="1" applyFill="1" applyBorder="1" applyAlignment="1">
      <alignment vertical="center"/>
    </xf>
    <xf numFmtId="0" fontId="18" fillId="3" borderId="62" xfId="0" applyFont="1" applyFill="1" applyBorder="1" applyAlignment="1">
      <alignment vertical="center"/>
    </xf>
    <xf numFmtId="0" fontId="18" fillId="3" borderId="63" xfId="0" applyNumberFormat="1" applyFont="1" applyFill="1" applyBorder="1" applyAlignment="1">
      <alignment horizontal="center" vertical="center" justifyLastLine="1"/>
    </xf>
    <xf numFmtId="0" fontId="18" fillId="3" borderId="62" xfId="0" applyNumberFormat="1" applyFont="1" applyFill="1" applyBorder="1" applyAlignment="1">
      <alignment horizontal="center" vertical="center" justifyLastLine="1"/>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68580</xdr:colOff>
      <xdr:row>34</xdr:row>
      <xdr:rowOff>220980</xdr:rowOff>
    </xdr:from>
    <xdr:to>
      <xdr:col>12</xdr:col>
      <xdr:colOff>7620</xdr:colOff>
      <xdr:row>35</xdr:row>
      <xdr:rowOff>99060</xdr:rowOff>
    </xdr:to>
    <xdr:cxnSp macro="">
      <xdr:nvCxnSpPr>
        <xdr:cNvPr id="15726"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6019800" y="10881360"/>
          <a:ext cx="480060"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57150</xdr:colOff>
      <xdr:row>113</xdr:row>
      <xdr:rowOff>161925</xdr:rowOff>
    </xdr:from>
    <xdr:to>
      <xdr:col>12</xdr:col>
      <xdr:colOff>7621</xdr:colOff>
      <xdr:row>114</xdr:row>
      <xdr:rowOff>91441</xdr:rowOff>
    </xdr:to>
    <xdr:cxnSp macro="">
      <xdr:nvCxnSpPr>
        <xdr:cNvPr id="15727" name="直線矢印コネクタ 48">
          <a:extLst>
            <a:ext uri="{FF2B5EF4-FFF2-40B4-BE49-F238E27FC236}">
              <a16:creationId xmlns:a16="http://schemas.microsoft.com/office/drawing/2014/main" id="{553C1651-AEEA-48DF-A3F8-BB9B0D03D20B}"/>
            </a:ext>
          </a:extLst>
        </xdr:cNvPr>
        <xdr:cNvCxnSpPr>
          <a:cxnSpLocks noChangeShapeType="1"/>
        </xdr:cNvCxnSpPr>
      </xdr:nvCxnSpPr>
      <xdr:spPr bwMode="auto">
        <a:xfrm flipH="1" flipV="1">
          <a:off x="6705600" y="31594425"/>
          <a:ext cx="550546" cy="13906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24</xdr:row>
      <xdr:rowOff>0</xdr:rowOff>
    </xdr:from>
    <xdr:to>
      <xdr:col>11</xdr:col>
      <xdr:colOff>0</xdr:colOff>
      <xdr:row>25</xdr:row>
      <xdr:rowOff>312467</xdr:rowOff>
    </xdr:to>
    <xdr:cxnSp macro="">
      <xdr:nvCxnSpPr>
        <xdr:cNvPr id="6" name="直線コネクタ 5">
          <a:extLst>
            <a:ext uri="{FF2B5EF4-FFF2-40B4-BE49-F238E27FC236}">
              <a16:creationId xmlns:a16="http://schemas.microsoft.com/office/drawing/2014/main" id="{B2D69B6A-95AF-41E7-9B6B-7EDBE49A16F0}"/>
            </a:ext>
          </a:extLst>
        </xdr:cNvPr>
        <xdr:cNvCxnSpPr/>
      </xdr:nvCxnSpPr>
      <xdr:spPr bwMode="auto">
        <a:xfrm flipV="1">
          <a:off x="5924550" y="7553325"/>
          <a:ext cx="723900" cy="636317"/>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66675</xdr:colOff>
      <xdr:row>10</xdr:row>
      <xdr:rowOff>44824</xdr:rowOff>
    </xdr:from>
    <xdr:to>
      <xdr:col>11</xdr:col>
      <xdr:colOff>409575</xdr:colOff>
      <xdr:row>10</xdr:row>
      <xdr:rowOff>288664</xdr:rowOff>
    </xdr:to>
    <xdr:sp macro="" textlink="">
      <xdr:nvSpPr>
        <xdr:cNvPr id="7"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15125" y="30261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0</xdr:row>
      <xdr:rowOff>209550</xdr:rowOff>
    </xdr:from>
    <xdr:to>
      <xdr:col>11</xdr:col>
      <xdr:colOff>586740</xdr:colOff>
      <xdr:row>1</xdr:row>
      <xdr:rowOff>116205</xdr:rowOff>
    </xdr:to>
    <xdr:cxnSp macro="">
      <xdr:nvCxnSpPr>
        <xdr:cNvPr id="8"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6696075" y="209550"/>
          <a:ext cx="539115"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104775</xdr:colOff>
      <xdr:row>42</xdr:row>
      <xdr:rowOff>73399</xdr:rowOff>
    </xdr:from>
    <xdr:to>
      <xdr:col>11</xdr:col>
      <xdr:colOff>447675</xdr:colOff>
      <xdr:row>42</xdr:row>
      <xdr:rowOff>317239</xdr:rowOff>
    </xdr:to>
    <xdr:sp macro="" textlink="">
      <xdr:nvSpPr>
        <xdr:cNvPr id="18"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53225" y="132750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78</xdr:row>
      <xdr:rowOff>73399</xdr:rowOff>
    </xdr:from>
    <xdr:to>
      <xdr:col>11</xdr:col>
      <xdr:colOff>419100</xdr:colOff>
      <xdr:row>78</xdr:row>
      <xdr:rowOff>317239</xdr:rowOff>
    </xdr:to>
    <xdr:sp macro="" textlink="">
      <xdr:nvSpPr>
        <xdr:cNvPr id="27"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24650" y="24276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xdr:colOff>
      <xdr:row>124</xdr:row>
      <xdr:rowOff>54349</xdr:rowOff>
    </xdr:from>
    <xdr:to>
      <xdr:col>11</xdr:col>
      <xdr:colOff>400050</xdr:colOff>
      <xdr:row>124</xdr:row>
      <xdr:rowOff>298189</xdr:rowOff>
    </xdr:to>
    <xdr:sp macro="" textlink="">
      <xdr:nvSpPr>
        <xdr:cNvPr id="30"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05600" y="348872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87</xdr:row>
      <xdr:rowOff>130639</xdr:rowOff>
    </xdr:from>
    <xdr:to>
      <xdr:col>11</xdr:col>
      <xdr:colOff>45214</xdr:colOff>
      <xdr:row>102</xdr:row>
      <xdr:rowOff>237368</xdr:rowOff>
    </xdr:to>
    <xdr:sp macro="" textlink="">
      <xdr:nvSpPr>
        <xdr:cNvPr id="11" name="Text Box 4">
          <a:extLst>
            <a:ext uri="{FF2B5EF4-FFF2-40B4-BE49-F238E27FC236}">
              <a16:creationId xmlns:a16="http://schemas.microsoft.com/office/drawing/2014/main" id="{05EA3253-A8FD-4B93-B976-235687103F36}"/>
            </a:ext>
          </a:extLst>
        </xdr:cNvPr>
        <xdr:cNvSpPr txBox="1">
          <a:spLocks noChangeArrowheads="1"/>
        </xdr:cNvSpPr>
      </xdr:nvSpPr>
      <xdr:spPr bwMode="auto">
        <a:xfrm>
          <a:off x="206829" y="26354325"/>
          <a:ext cx="5836414" cy="2817272"/>
        </a:xfrm>
        <a:prstGeom prst="rect">
          <a:avLst/>
        </a:prstGeom>
        <a:noFill/>
        <a:ln w="9525">
          <a:noFill/>
          <a:miter lim="800000"/>
          <a:headEnd/>
          <a:tailEnd/>
        </a:ln>
      </xdr:spPr>
      <xdr:txBody>
        <a:bodyPr vertOverflow="clip" wrap="square" lIns="27432" tIns="18288" rIns="0" bIns="18288" anchor="t" anchorCtr="0" upright="1"/>
        <a:lstStyle/>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１　別途、道路交通法第</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77</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条に基づく道路使用許可（警察署）及び松本市火災予防条例第</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50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条の規定に基づく道路工</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事届（消防署）の手続きをとること。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２　掘削は側溝等構造物の地山を崩さないように施工すること。つぼ堀り、溝堀り、あるいは推進工法によるものと</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し、えぐり堀り（トンネル掘りを含む）は行ってはならない。</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地山断面写真、鞘管施工写真を添付すること</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a:t>
          </a:r>
          <a:endParaRPr lang="ja-JP" altLang="en-US"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３　</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埋戻土は、クラッシャーラン</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(40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又はこれに同等以上のものを使用することとし全土入替えにて行うこと。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４　埋め戻しは、各層２０㎝ごとにランマー等により入念に突き固めること。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５　仮復旧は、埋め戻し完了後直ちに実施することを原則とする。やむを得ず直ちに実施できない場合は、路盤の砕</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a:t>
          </a:r>
          <a:r>
            <a:rPr lang="ja-JP" altLang="ja-JP" sz="900" b="0" i="0">
              <a:solidFill>
                <a:sysClr val="windowText" lastClr="000000"/>
              </a:solidFill>
              <a:effectLst/>
              <a:latin typeface="ＭＳ 明朝" panose="02020609040205080304" pitchFamily="17" charset="-128"/>
              <a:ea typeface="ＭＳ 明朝" panose="02020609040205080304" pitchFamily="17" charset="-128"/>
              <a:cs typeface="+mn-cs"/>
            </a:rPr>
            <a:t>石</a:t>
          </a:r>
          <a:r>
            <a:rPr lang="ja-JP" altLang="en-US" sz="900" b="0" i="0">
              <a:solidFill>
                <a:sysClr val="windowText" lastClr="000000"/>
              </a:solidFill>
              <a:effectLst/>
              <a:latin typeface="ＭＳ 明朝" panose="02020609040205080304" pitchFamily="17" charset="-128"/>
              <a:ea typeface="ＭＳ 明朝" panose="02020609040205080304" pitchFamily="17" charset="-128"/>
              <a:cs typeface="+mn-cs"/>
            </a:rPr>
            <a:t>の飛散や洗堀等により、通行に支障を生じさせないよう</a:t>
          </a:r>
          <a:r>
            <a:rPr lang="ja-JP" altLang="ja-JP" sz="900" b="0" i="0">
              <a:solidFill>
                <a:sysClr val="windowText" lastClr="000000"/>
              </a:solidFill>
              <a:effectLst/>
              <a:latin typeface="ＭＳ 明朝" panose="02020609040205080304" pitchFamily="17" charset="-128"/>
              <a:ea typeface="ＭＳ 明朝" panose="02020609040205080304" pitchFamily="17" charset="-128"/>
              <a:cs typeface="+mn-cs"/>
            </a:rPr>
            <a:t>適切な措</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置を講じること。</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６　仮復旧にあたり舗装路面は、現況路面にすり合わせるものとし、余盛りはしないこと。</a:t>
          </a: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７　側溝、水路に掘削土砂や埋戻し土が極力入らない対策を図り、工事完了後には清掃を行うこと。</a:t>
          </a:r>
          <a:endParaRPr lang="ja-JP" altLang="en-US"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８　仮復旧完了後直ちに、占用工事（仮復旧）完了届を提出すること。尚、そのときに、原状の舗装路盤構成が確認</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できる写真等を添付すること。（その結果に基づき本復旧の舗装構成を決定する）</a:t>
          </a: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９　本復旧は、仮復旧後概ね４ヶ月以上６ヶ月以内（冬季１２月～３月は施工不可）に行うこと。この際工事施工</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１０日</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前迄に本復旧着手届を提出し、完了後には、占用工事完了届を提出すること。</a:t>
          </a:r>
        </a:p>
        <a:p>
          <a:pPr algn="l" rtl="0">
            <a:lnSpc>
              <a:spcPts val="900"/>
            </a:lnSpc>
            <a:defRPr sz="1000"/>
          </a:pP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10</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明らかに工事の不良により起因したと認められる道路の損傷等については、本復旧後においても原因者において</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修復すること。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11</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規制に関する路面標示は仮復旧においても原状復旧すること。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12</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掘削状況によって本復旧の残余幅員が路肩又はセンターラインから１</a:t>
          </a: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２ｍ未満の場合、又は舗装幅員が３ｍ以下</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の場合は、全幅にわたり本復旧すること。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上記による他、関係法令、「松本市道路占用工事共通仕様書」を遵守すること。</a:t>
          </a:r>
          <a:endParaRPr lang="ja-JP" altLang="en-US" sz="1050" b="0" i="0" strike="noStrike" spc="-2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45720</xdr:colOff>
      <xdr:row>61</xdr:row>
      <xdr:rowOff>7620</xdr:rowOff>
    </xdr:from>
    <xdr:to>
      <xdr:col>10</xdr:col>
      <xdr:colOff>434340</xdr:colOff>
      <xdr:row>61</xdr:row>
      <xdr:rowOff>7620</xdr:rowOff>
    </xdr:to>
    <xdr:sp macro="" textlink="">
      <xdr:nvSpPr>
        <xdr:cNvPr id="12" name="Line 1"/>
        <xdr:cNvSpPr>
          <a:spLocks noChangeShapeType="1"/>
        </xdr:cNvSpPr>
      </xdr:nvSpPr>
      <xdr:spPr bwMode="auto">
        <a:xfrm>
          <a:off x="876300" y="9083040"/>
          <a:ext cx="492252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xdr:colOff>
      <xdr:row>46</xdr:row>
      <xdr:rowOff>340995</xdr:rowOff>
    </xdr:from>
    <xdr:to>
      <xdr:col>10</xdr:col>
      <xdr:colOff>600070</xdr:colOff>
      <xdr:row>47</xdr:row>
      <xdr:rowOff>152585</xdr:rowOff>
    </xdr:to>
    <xdr:sp macro="" textlink="">
      <xdr:nvSpPr>
        <xdr:cNvPr id="13" name="Text Box 11">
          <a:extLst>
            <a:ext uri="{FF2B5EF4-FFF2-40B4-BE49-F238E27FC236}">
              <a16:creationId xmlns:a16="http://schemas.microsoft.com/office/drawing/2014/main" id="{CF1C916F-D6BA-488E-8A92-2ABBBDAE6101}"/>
            </a:ext>
          </a:extLst>
        </xdr:cNvPr>
        <xdr:cNvSpPr txBox="1">
          <a:spLocks noChangeArrowheads="1"/>
        </xdr:cNvSpPr>
      </xdr:nvSpPr>
      <xdr:spPr bwMode="auto">
        <a:xfrm>
          <a:off x="2215515" y="4722495"/>
          <a:ext cx="3749035" cy="15449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注</a:t>
          </a:r>
          <a:r>
            <a:rPr lang="en-US" altLang="ja-JP" sz="900" b="0" i="0" strike="noStrike">
              <a:solidFill>
                <a:srgbClr val="000000"/>
              </a:solidFill>
              <a:latin typeface="ＭＳ Ｐ明朝"/>
              <a:ea typeface="ＭＳ Ｐ明朝"/>
            </a:rPr>
            <a:t>) </a:t>
          </a:r>
          <a:r>
            <a:rPr lang="ja-JP" altLang="en-US" sz="900" b="0" i="0" strike="noStrike">
              <a:solidFill>
                <a:srgbClr val="000000"/>
              </a:solidFill>
              <a:latin typeface="ＭＳ Ｐ明朝"/>
              <a:ea typeface="ＭＳ Ｐ明朝"/>
            </a:rPr>
            <a:t>別工事で施工する場合は無に○をし、その工事名と施行者を記載すること</a:t>
          </a:r>
        </a:p>
      </xdr:txBody>
    </xdr:sp>
    <xdr:clientData/>
  </xdr:twoCellAnchor>
  <xdr:twoCellAnchor>
    <xdr:from>
      <xdr:col>5</xdr:col>
      <xdr:colOff>137160</xdr:colOff>
      <xdr:row>79</xdr:row>
      <xdr:rowOff>333375</xdr:rowOff>
    </xdr:from>
    <xdr:to>
      <xdr:col>11</xdr:col>
      <xdr:colOff>9</xdr:colOff>
      <xdr:row>80</xdr:row>
      <xdr:rowOff>152400</xdr:rowOff>
    </xdr:to>
    <xdr:sp macro="" textlink="">
      <xdr:nvSpPr>
        <xdr:cNvPr id="14" name="Text Box 12">
          <a:extLst>
            <a:ext uri="{FF2B5EF4-FFF2-40B4-BE49-F238E27FC236}">
              <a16:creationId xmlns:a16="http://schemas.microsoft.com/office/drawing/2014/main" id="{49A21716-891B-4F00-8D54-A5767C96A4B1}"/>
            </a:ext>
          </a:extLst>
        </xdr:cNvPr>
        <xdr:cNvSpPr txBox="1">
          <a:spLocks noChangeArrowheads="1"/>
        </xdr:cNvSpPr>
      </xdr:nvSpPr>
      <xdr:spPr bwMode="auto">
        <a:xfrm>
          <a:off x="2263140" y="14986635"/>
          <a:ext cx="3749049"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注</a:t>
          </a:r>
          <a:r>
            <a:rPr lang="en-US" altLang="ja-JP" sz="900" b="0" i="0" strike="noStrike">
              <a:solidFill>
                <a:srgbClr val="000000"/>
              </a:solidFill>
              <a:latin typeface="ＭＳ Ｐ明朝"/>
              <a:ea typeface="ＭＳ Ｐ明朝"/>
            </a:rPr>
            <a:t>) </a:t>
          </a:r>
          <a:r>
            <a:rPr lang="ja-JP" altLang="en-US" sz="900" b="0" i="0" strike="noStrike">
              <a:solidFill>
                <a:srgbClr val="000000"/>
              </a:solidFill>
              <a:latin typeface="ＭＳ Ｐ明朝"/>
              <a:ea typeface="ＭＳ Ｐ明朝"/>
            </a:rPr>
            <a:t>別工事で施工する場合は無に○をし、その工事名と施行者を記載すること</a:t>
          </a:r>
        </a:p>
      </xdr:txBody>
    </xdr:sp>
    <xdr:clientData/>
  </xdr:twoCellAnchor>
  <xdr:oneCellAnchor>
    <xdr:from>
      <xdr:col>1</xdr:col>
      <xdr:colOff>10885</xdr:colOff>
      <xdr:row>0</xdr:row>
      <xdr:rowOff>108858</xdr:rowOff>
    </xdr:from>
    <xdr:ext cx="1736953" cy="419100"/>
    <xdr:sp macro="" textlink="">
      <xdr:nvSpPr>
        <xdr:cNvPr id="15" name="テキスト ボックス 14">
          <a:extLst>
            <a:ext uri="{FF2B5EF4-FFF2-40B4-BE49-F238E27FC236}">
              <a16:creationId xmlns:a16="http://schemas.microsoft.com/office/drawing/2014/main" id="{A6BCADFC-0F9D-4F17-BFFA-FF99556D3359}"/>
            </a:ext>
          </a:extLst>
        </xdr:cNvPr>
        <xdr:cNvSpPr txBox="1"/>
      </xdr:nvSpPr>
      <xdr:spPr>
        <a:xfrm>
          <a:off x="217714" y="108858"/>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10885</xdr:colOff>
      <xdr:row>33</xdr:row>
      <xdr:rowOff>87087</xdr:rowOff>
    </xdr:from>
    <xdr:ext cx="1736953" cy="419100"/>
    <xdr:sp macro="" textlink="">
      <xdr:nvSpPr>
        <xdr:cNvPr id="16" name="テキスト ボックス 15">
          <a:extLst>
            <a:ext uri="{FF2B5EF4-FFF2-40B4-BE49-F238E27FC236}">
              <a16:creationId xmlns:a16="http://schemas.microsoft.com/office/drawing/2014/main" id="{A6BCADFC-0F9D-4F17-BFFA-FF99556D3359}"/>
            </a:ext>
          </a:extLst>
        </xdr:cNvPr>
        <xdr:cNvSpPr txBox="1"/>
      </xdr:nvSpPr>
      <xdr:spPr>
        <a:xfrm>
          <a:off x="217714" y="10493830"/>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10885</xdr:colOff>
      <xdr:row>66</xdr:row>
      <xdr:rowOff>152402</xdr:rowOff>
    </xdr:from>
    <xdr:ext cx="1736953" cy="419100"/>
    <xdr:sp macro="" textlink="">
      <xdr:nvSpPr>
        <xdr:cNvPr id="17" name="テキスト ボックス 16">
          <a:extLst>
            <a:ext uri="{FF2B5EF4-FFF2-40B4-BE49-F238E27FC236}">
              <a16:creationId xmlns:a16="http://schemas.microsoft.com/office/drawing/2014/main" id="{A6BCADFC-0F9D-4F17-BFFA-FF99556D3359}"/>
            </a:ext>
          </a:extLst>
        </xdr:cNvPr>
        <xdr:cNvSpPr txBox="1"/>
      </xdr:nvSpPr>
      <xdr:spPr>
        <a:xfrm>
          <a:off x="217714" y="20987659"/>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oneCellAnchor>
    <xdr:from>
      <xdr:col>1</xdr:col>
      <xdr:colOff>10885</xdr:colOff>
      <xdr:row>112</xdr:row>
      <xdr:rowOff>152402</xdr:rowOff>
    </xdr:from>
    <xdr:ext cx="1736953" cy="419100"/>
    <xdr:sp macro="" textlink="">
      <xdr:nvSpPr>
        <xdr:cNvPr id="19" name="テキスト ボックス 18">
          <a:extLst>
            <a:ext uri="{FF2B5EF4-FFF2-40B4-BE49-F238E27FC236}">
              <a16:creationId xmlns:a16="http://schemas.microsoft.com/office/drawing/2014/main" id="{A6BCADFC-0F9D-4F17-BFFA-FF99556D3359}"/>
            </a:ext>
          </a:extLst>
        </xdr:cNvPr>
        <xdr:cNvSpPr txBox="1"/>
      </xdr:nvSpPr>
      <xdr:spPr>
        <a:xfrm>
          <a:off x="217714" y="31623002"/>
          <a:ext cx="1736953" cy="419100"/>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latin typeface="HGP創英角ﾎﾟｯﾌﾟ体" pitchFamily="50" charset="-128"/>
              <a:ea typeface="HGP創英角ﾎﾟｯﾌﾟ体" pitchFamily="50" charset="-128"/>
            </a:rPr>
            <a:t>記　入　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236220</xdr:colOff>
      <xdr:row>13</xdr:row>
      <xdr:rowOff>68580</xdr:rowOff>
    </xdr:from>
    <xdr:to>
      <xdr:col>20</xdr:col>
      <xdr:colOff>121920</xdr:colOff>
      <xdr:row>13</xdr:row>
      <xdr:rowOff>312420</xdr:rowOff>
    </xdr:to>
    <xdr:sp macro="" textlink="">
      <xdr:nvSpPr>
        <xdr:cNvPr id="13348" name="Oval 20">
          <a:extLst>
            <a:ext uri="{FF2B5EF4-FFF2-40B4-BE49-F238E27FC236}">
              <a16:creationId xmlns:a16="http://schemas.microsoft.com/office/drawing/2014/main" id="{92272EC0-AD70-46C4-8506-F8946CDBB3C8}"/>
            </a:ext>
          </a:extLst>
        </xdr:cNvPr>
        <xdr:cNvSpPr>
          <a:spLocks noChangeArrowheads="1"/>
        </xdr:cNvSpPr>
      </xdr:nvSpPr>
      <xdr:spPr bwMode="auto">
        <a:xfrm>
          <a:off x="6256020" y="3261360"/>
          <a:ext cx="29718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4"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13</xdr:row>
      <xdr:rowOff>83820</xdr:rowOff>
    </xdr:from>
    <xdr:to>
      <xdr:col>20</xdr:col>
      <xdr:colOff>68580</xdr:colOff>
      <xdr:row>13</xdr:row>
      <xdr:rowOff>335280</xdr:rowOff>
    </xdr:to>
    <xdr:sp macro="" textlink="">
      <xdr:nvSpPr>
        <xdr:cNvPr id="10351" name="Oval 20">
          <a:extLst>
            <a:ext uri="{FF2B5EF4-FFF2-40B4-BE49-F238E27FC236}">
              <a16:creationId xmlns:a16="http://schemas.microsoft.com/office/drawing/2014/main" id="{4EB4F491-E21F-4475-9B4F-9CDA17272D41}"/>
            </a:ext>
          </a:extLst>
        </xdr:cNvPr>
        <xdr:cNvSpPr>
          <a:spLocks noChangeArrowheads="1"/>
        </xdr:cNvSpPr>
      </xdr:nvSpPr>
      <xdr:spPr bwMode="auto">
        <a:xfrm>
          <a:off x="6240780" y="3459480"/>
          <a:ext cx="289560" cy="25146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5</xdr:row>
      <xdr:rowOff>114300</xdr:rowOff>
    </xdr:from>
    <xdr:to>
      <xdr:col>20</xdr:col>
      <xdr:colOff>38099</xdr:colOff>
      <xdr:row>6</xdr:row>
      <xdr:rowOff>91480</xdr:rowOff>
    </xdr:to>
    <xdr:cxnSp macro="">
      <xdr:nvCxnSpPr>
        <xdr:cNvPr id="6"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038975" y="118110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38101</xdr:colOff>
      <xdr:row>5</xdr:row>
      <xdr:rowOff>104775</xdr:rowOff>
    </xdr:from>
    <xdr:to>
      <xdr:col>20</xdr:col>
      <xdr:colOff>19050</xdr:colOff>
      <xdr:row>6</xdr:row>
      <xdr:rowOff>81955</xdr:rowOff>
    </xdr:to>
    <xdr:cxnSp macro="">
      <xdr:nvCxnSpPr>
        <xdr:cNvPr id="7"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236220</xdr:colOff>
      <xdr:row>13</xdr:row>
      <xdr:rowOff>76200</xdr:rowOff>
    </xdr:from>
    <xdr:to>
      <xdr:col>20</xdr:col>
      <xdr:colOff>152400</xdr:colOff>
      <xdr:row>13</xdr:row>
      <xdr:rowOff>320040</xdr:rowOff>
    </xdr:to>
    <xdr:sp macro="" textlink="">
      <xdr:nvSpPr>
        <xdr:cNvPr id="12393" name="Oval 20">
          <a:extLst>
            <a:ext uri="{FF2B5EF4-FFF2-40B4-BE49-F238E27FC236}">
              <a16:creationId xmlns:a16="http://schemas.microsoft.com/office/drawing/2014/main" id="{D8D4A530-1B30-454E-9AC0-882366EBA99D}"/>
            </a:ext>
          </a:extLst>
        </xdr:cNvPr>
        <xdr:cNvSpPr>
          <a:spLocks noChangeArrowheads="1"/>
        </xdr:cNvSpPr>
      </xdr:nvSpPr>
      <xdr:spPr bwMode="auto">
        <a:xfrm>
          <a:off x="6256020" y="3101340"/>
          <a:ext cx="32766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5"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29"/>
  <sheetViews>
    <sheetView view="pageBreakPreview" zoomScaleNormal="130" zoomScaleSheetLayoutView="100" workbookViewId="0">
      <selection activeCell="U14" sqref="U14"/>
    </sheetView>
  </sheetViews>
  <sheetFormatPr defaultColWidth="3.109375" defaultRowHeight="19.5" customHeight="1" x14ac:dyDescent="0.2"/>
  <cols>
    <col min="1" max="16384" width="3.109375" style="64"/>
  </cols>
  <sheetData>
    <row r="1" spans="1:55" ht="30" customHeight="1" x14ac:dyDescent="0.2">
      <c r="A1" s="121" t="s">
        <v>176</v>
      </c>
    </row>
    <row r="2" spans="1:55" ht="19.5" customHeight="1" x14ac:dyDescent="0.2">
      <c r="A2" s="148" t="s">
        <v>185</v>
      </c>
      <c r="B2" s="149"/>
      <c r="C2" s="149"/>
      <c r="D2" s="149"/>
      <c r="E2" s="149"/>
      <c r="F2" s="150"/>
      <c r="G2" s="182" t="s">
        <v>186</v>
      </c>
      <c r="H2" s="183"/>
      <c r="I2" s="183"/>
      <c r="J2" s="183"/>
      <c r="K2" s="183"/>
      <c r="L2" s="183"/>
      <c r="M2" s="183"/>
      <c r="N2" s="183"/>
      <c r="O2" s="183"/>
      <c r="P2" s="184"/>
      <c r="Q2" s="108"/>
      <c r="R2" s="108"/>
      <c r="S2" s="108"/>
      <c r="T2" s="108"/>
      <c r="U2" s="108"/>
      <c r="V2" s="108"/>
      <c r="W2" s="108"/>
      <c r="X2" s="108"/>
      <c r="Y2" s="108"/>
      <c r="Z2" s="108"/>
      <c r="AA2" s="108"/>
      <c r="AB2" s="108"/>
      <c r="AC2" s="108" t="str">
        <f>"松本市長　　"&amp;G2</f>
        <v>松本市長　　臥雲　義尚</v>
      </c>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row>
    <row r="3" spans="1:55" ht="19.5" customHeight="1" x14ac:dyDescent="0.2">
      <c r="A3" s="148" t="s">
        <v>158</v>
      </c>
      <c r="B3" s="149"/>
      <c r="C3" s="149"/>
      <c r="D3" s="149"/>
      <c r="E3" s="149"/>
      <c r="F3" s="150"/>
      <c r="G3" s="355" t="s">
        <v>87</v>
      </c>
      <c r="H3" s="355"/>
      <c r="I3" s="355"/>
      <c r="J3" s="355" t="s">
        <v>88</v>
      </c>
      <c r="K3" s="355"/>
      <c r="L3" s="355"/>
      <c r="M3" s="356"/>
      <c r="N3" s="356"/>
      <c r="O3" s="356"/>
      <c r="P3" s="356"/>
      <c r="Q3" s="136"/>
      <c r="R3" s="136"/>
      <c r="S3" s="136"/>
      <c r="T3" s="136"/>
      <c r="U3" s="136"/>
      <c r="V3" s="136"/>
      <c r="W3" s="136"/>
      <c r="X3" s="136"/>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row>
    <row r="4" spans="1:55" ht="19.5" customHeight="1" x14ac:dyDescent="0.2">
      <c r="A4" s="151" t="s">
        <v>161</v>
      </c>
      <c r="B4" s="152"/>
      <c r="C4" s="152"/>
      <c r="D4" s="152"/>
      <c r="E4" s="152"/>
      <c r="F4" s="153"/>
      <c r="G4" s="333" t="s">
        <v>205</v>
      </c>
      <c r="H4" s="334"/>
      <c r="I4" s="334"/>
      <c r="J4" s="334"/>
      <c r="K4" s="334"/>
      <c r="L4" s="334"/>
      <c r="M4" s="334"/>
      <c r="N4" s="334"/>
      <c r="O4" s="334"/>
      <c r="P4" s="334"/>
      <c r="Q4" s="334"/>
      <c r="R4" s="357"/>
      <c r="S4" s="357"/>
      <c r="T4" s="357"/>
      <c r="U4" s="358"/>
      <c r="V4" s="136"/>
      <c r="W4" s="136"/>
      <c r="X4" s="136"/>
      <c r="Y4" s="136"/>
      <c r="Z4" s="108"/>
      <c r="AA4" s="108"/>
      <c r="AB4" s="108"/>
      <c r="AC4" s="108"/>
      <c r="AD4" s="108"/>
      <c r="AE4" s="108"/>
      <c r="AF4" s="108"/>
      <c r="AG4" s="108"/>
      <c r="AH4" s="108"/>
      <c r="AI4" s="108"/>
      <c r="AJ4" s="108"/>
      <c r="AK4" s="108"/>
      <c r="AL4" s="108"/>
      <c r="AM4" s="108"/>
      <c r="AN4" s="108"/>
      <c r="AO4" s="108"/>
      <c r="AP4" s="108"/>
      <c r="AQ4" s="108"/>
      <c r="AR4" s="108"/>
      <c r="AS4" s="108"/>
      <c r="AT4" s="108"/>
      <c r="AU4" s="108"/>
      <c r="AV4" s="108" t="str">
        <f>I5&amp;" 先"</f>
        <v>丸の内12-34 先</v>
      </c>
      <c r="AW4" s="108"/>
      <c r="AX4" s="108"/>
      <c r="AY4" s="108"/>
      <c r="AZ4" s="108"/>
      <c r="BA4" s="108"/>
      <c r="BB4" s="108"/>
      <c r="BC4" s="108"/>
    </row>
    <row r="5" spans="1:55" ht="19.5" customHeight="1" x14ac:dyDescent="0.2">
      <c r="A5" s="151" t="s">
        <v>162</v>
      </c>
      <c r="B5" s="152"/>
      <c r="C5" s="152"/>
      <c r="D5" s="152"/>
      <c r="E5" s="152"/>
      <c r="F5" s="152"/>
      <c r="G5" s="158" t="s">
        <v>3</v>
      </c>
      <c r="H5" s="158"/>
      <c r="I5" s="164" t="s">
        <v>206</v>
      </c>
      <c r="J5" s="342"/>
      <c r="K5" s="342"/>
      <c r="L5" s="342"/>
      <c r="M5" s="342"/>
      <c r="N5" s="342"/>
      <c r="O5" s="359"/>
      <c r="P5" s="185" t="s">
        <v>92</v>
      </c>
      <c r="Q5" s="185"/>
      <c r="R5" s="360" t="s">
        <v>207</v>
      </c>
      <c r="S5" s="360"/>
      <c r="T5" s="360"/>
      <c r="U5" s="360"/>
      <c r="V5" s="360"/>
      <c r="W5" s="361"/>
      <c r="X5" s="362"/>
      <c r="Y5" s="321" t="s">
        <v>89</v>
      </c>
      <c r="Z5" s="108"/>
      <c r="AA5" s="108"/>
      <c r="AB5" s="108"/>
      <c r="AC5" s="109" t="str">
        <f>IF(I5="","",AL5)</f>
        <v>丸の内12-34 先から 丸の内43-21先</v>
      </c>
      <c r="AD5" s="109"/>
      <c r="AE5" s="109"/>
      <c r="AF5" s="109"/>
      <c r="AG5" s="109"/>
      <c r="AH5" s="109"/>
      <c r="AI5" s="109"/>
      <c r="AJ5" s="109"/>
      <c r="AK5" s="109"/>
      <c r="AL5" s="163" t="str">
        <f>IF(R5=0,AV4,AV5)</f>
        <v>丸の内12-34 先から 丸の内43-21先</v>
      </c>
      <c r="AM5" s="163"/>
      <c r="AN5" s="163"/>
      <c r="AO5" s="163"/>
      <c r="AP5" s="163"/>
      <c r="AQ5" s="163"/>
      <c r="AR5" s="163"/>
      <c r="AS5" s="163"/>
      <c r="AT5" s="163"/>
      <c r="AU5" s="108"/>
      <c r="AV5" s="108" t="str">
        <f>I5&amp;" "&amp;P5&amp;" "&amp;R5&amp;Y5</f>
        <v>丸の内12-34 先から 丸の内43-21先</v>
      </c>
      <c r="AW5" s="108"/>
      <c r="AX5" s="108"/>
      <c r="AY5" s="108"/>
      <c r="AZ5" s="108"/>
      <c r="BA5" s="108"/>
      <c r="BB5" s="108"/>
      <c r="BC5" s="108"/>
    </row>
    <row r="6" spans="1:55" ht="19.5" customHeight="1" x14ac:dyDescent="0.2">
      <c r="A6" s="151" t="s">
        <v>163</v>
      </c>
      <c r="B6" s="152"/>
      <c r="C6" s="152"/>
      <c r="D6" s="152"/>
      <c r="E6" s="152"/>
      <c r="F6" s="153"/>
      <c r="G6" s="181">
        <v>1234</v>
      </c>
      <c r="H6" s="181"/>
      <c r="I6" s="181"/>
      <c r="J6" s="181"/>
      <c r="K6" s="181">
        <v>1235</v>
      </c>
      <c r="L6" s="181"/>
      <c r="M6" s="181"/>
      <c r="N6" s="181"/>
      <c r="O6" s="181"/>
      <c r="P6" s="181"/>
      <c r="Q6" s="181"/>
      <c r="R6" s="166"/>
      <c r="S6" s="166"/>
      <c r="T6" s="166"/>
      <c r="U6" s="166"/>
      <c r="V6" s="167"/>
      <c r="W6" s="363" t="s">
        <v>21</v>
      </c>
      <c r="X6" s="364"/>
      <c r="Y6" s="136"/>
      <c r="Z6" s="108"/>
      <c r="AA6" s="108"/>
      <c r="AB6" s="108"/>
      <c r="AC6" s="163" t="str">
        <f>IF(K6="",G6,G6&amp;"・"&amp;K6)&amp;AO6&amp;AP6</f>
        <v>1234・1235</v>
      </c>
      <c r="AD6" s="163"/>
      <c r="AE6" s="163"/>
      <c r="AF6" s="163"/>
      <c r="AG6" s="163"/>
      <c r="AH6" s="163"/>
      <c r="AI6" s="163"/>
      <c r="AJ6" s="163"/>
      <c r="AK6" s="163"/>
      <c r="AL6" s="108"/>
      <c r="AM6" s="108"/>
      <c r="AN6" s="108"/>
      <c r="AO6" s="108" t="str">
        <f>IF(O6=0,"","・"&amp;O6)</f>
        <v/>
      </c>
      <c r="AP6" s="108" t="str">
        <f>IF(S6=0,"","・"&amp;S6)</f>
        <v/>
      </c>
      <c r="AQ6" s="108"/>
      <c r="AR6" s="108"/>
      <c r="AS6" s="108"/>
      <c r="AT6" s="108"/>
      <c r="AU6" s="108"/>
      <c r="AV6" s="178"/>
      <c r="AW6" s="178"/>
      <c r="AX6" s="178"/>
      <c r="AY6" s="178"/>
      <c r="AZ6" s="178"/>
      <c r="BA6" s="178"/>
      <c r="BB6" s="178"/>
      <c r="BC6" s="178"/>
    </row>
    <row r="7" spans="1:55" ht="19.5" customHeight="1" x14ac:dyDescent="0.2">
      <c r="A7" s="154" t="s">
        <v>168</v>
      </c>
      <c r="B7" s="155"/>
      <c r="C7" s="155"/>
      <c r="D7" s="155"/>
      <c r="E7" s="155"/>
      <c r="F7" s="156"/>
      <c r="G7" s="365" t="s">
        <v>82</v>
      </c>
      <c r="H7" s="366"/>
      <c r="I7" s="367" t="s">
        <v>208</v>
      </c>
      <c r="J7" s="368"/>
      <c r="K7" s="368"/>
      <c r="L7" s="368"/>
      <c r="M7" s="368"/>
      <c r="N7" s="368"/>
      <c r="O7" s="368"/>
      <c r="P7" s="369"/>
      <c r="Q7" s="136"/>
      <c r="R7" s="136"/>
      <c r="S7" s="136"/>
      <c r="T7" s="136"/>
      <c r="U7" s="136"/>
      <c r="V7" s="136"/>
      <c r="W7" s="136"/>
      <c r="X7" s="136"/>
      <c r="Y7" s="136"/>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ht="19.5" customHeight="1" x14ac:dyDescent="0.2">
      <c r="A8" s="157"/>
      <c r="B8" s="158"/>
      <c r="C8" s="158"/>
      <c r="D8" s="158"/>
      <c r="E8" s="158"/>
      <c r="F8" s="159"/>
      <c r="G8" s="365" t="s">
        <v>83</v>
      </c>
      <c r="H8" s="366"/>
      <c r="I8" s="367" t="s">
        <v>208</v>
      </c>
      <c r="J8" s="368"/>
      <c r="K8" s="368"/>
      <c r="L8" s="368"/>
      <c r="M8" s="370"/>
      <c r="N8" s="370"/>
      <c r="O8" s="368"/>
      <c r="P8" s="369"/>
      <c r="Q8" s="136"/>
      <c r="R8" s="136"/>
      <c r="S8" s="105"/>
      <c r="T8" s="136"/>
      <c r="U8" s="136"/>
      <c r="V8" s="136"/>
      <c r="W8" s="136"/>
      <c r="X8" s="136"/>
      <c r="Y8" s="136"/>
      <c r="Z8" s="108"/>
      <c r="AA8" s="108"/>
      <c r="AB8" s="108"/>
      <c r="AC8" s="105"/>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row>
    <row r="9" spans="1:55" ht="19.5" customHeight="1" x14ac:dyDescent="0.2">
      <c r="A9" s="160"/>
      <c r="B9" s="161"/>
      <c r="C9" s="161"/>
      <c r="D9" s="161"/>
      <c r="E9" s="161"/>
      <c r="F9" s="162"/>
      <c r="G9" s="371" t="s">
        <v>84</v>
      </c>
      <c r="H9" s="372"/>
      <c r="I9" s="179" t="s">
        <v>209</v>
      </c>
      <c r="J9" s="180"/>
      <c r="K9" s="180"/>
      <c r="L9" s="180"/>
      <c r="M9" s="363" t="s">
        <v>94</v>
      </c>
      <c r="N9" s="364"/>
      <c r="O9" s="136"/>
      <c r="P9" s="136"/>
      <c r="Q9" s="136"/>
      <c r="R9" s="136"/>
      <c r="S9" s="136"/>
      <c r="T9" s="136"/>
      <c r="U9" s="136"/>
      <c r="V9" s="136"/>
      <c r="W9" s="136"/>
      <c r="X9" s="136"/>
      <c r="Y9" s="136"/>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row>
    <row r="10" spans="1:55" ht="19.5" customHeight="1" x14ac:dyDescent="0.2">
      <c r="A10" s="151" t="s">
        <v>164</v>
      </c>
      <c r="B10" s="152"/>
      <c r="C10" s="152"/>
      <c r="D10" s="152"/>
      <c r="E10" s="152"/>
      <c r="F10" s="153"/>
      <c r="G10" s="365" t="s">
        <v>138</v>
      </c>
      <c r="H10" s="366"/>
      <c r="I10" s="373" t="s">
        <v>210</v>
      </c>
      <c r="J10" s="374"/>
      <c r="K10" s="374"/>
      <c r="L10" s="374"/>
      <c r="M10" s="174"/>
      <c r="N10" s="174"/>
      <c r="O10" s="374"/>
      <c r="P10" s="375"/>
      <c r="Q10" s="136"/>
      <c r="R10" s="136"/>
      <c r="S10" s="136"/>
      <c r="T10" s="136"/>
      <c r="U10" s="136"/>
      <c r="V10" s="136"/>
      <c r="W10" s="136"/>
      <c r="X10" s="136"/>
      <c r="Y10" s="136"/>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row>
    <row r="11" spans="1:55" ht="19.5" customHeight="1" x14ac:dyDescent="0.2">
      <c r="A11" s="151" t="s">
        <v>159</v>
      </c>
      <c r="B11" s="152"/>
      <c r="C11" s="152"/>
      <c r="D11" s="152"/>
      <c r="E11" s="152"/>
      <c r="F11" s="153"/>
      <c r="G11" s="376"/>
      <c r="H11" s="377"/>
      <c r="I11" s="377"/>
      <c r="J11" s="377"/>
      <c r="K11" s="377"/>
      <c r="L11" s="377"/>
      <c r="M11" s="377"/>
      <c r="N11" s="377"/>
      <c r="O11" s="377"/>
      <c r="P11" s="378"/>
      <c r="Q11" s="110"/>
      <c r="R11" s="110"/>
      <c r="S11" s="110"/>
      <c r="T11" s="110"/>
      <c r="U11" s="110"/>
      <c r="V11" s="110"/>
      <c r="W11" s="110"/>
      <c r="X11" s="110"/>
      <c r="Y11" s="110"/>
      <c r="Z11" s="110"/>
      <c r="AA11" s="110"/>
      <c r="AB11" s="110"/>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row>
    <row r="12" spans="1:55" ht="19.5" customHeight="1" x14ac:dyDescent="0.2">
      <c r="A12" s="175" t="s">
        <v>187</v>
      </c>
      <c r="B12" s="176"/>
      <c r="C12" s="176"/>
      <c r="D12" s="176"/>
      <c r="E12" s="176"/>
      <c r="F12" s="177"/>
      <c r="G12" s="168" t="s">
        <v>160</v>
      </c>
      <c r="H12" s="168"/>
      <c r="I12" s="165" t="s">
        <v>211</v>
      </c>
      <c r="J12" s="379"/>
      <c r="K12" s="379"/>
      <c r="L12" s="379"/>
      <c r="M12" s="379"/>
      <c r="N12" s="379"/>
      <c r="O12" s="379"/>
      <c r="P12" s="380"/>
      <c r="Q12" s="111"/>
      <c r="R12" s="136"/>
      <c r="S12" s="136"/>
      <c r="T12" s="136"/>
      <c r="U12" s="136"/>
      <c r="V12" s="136"/>
      <c r="W12" s="136"/>
      <c r="X12" s="136"/>
      <c r="Y12" s="136"/>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row>
    <row r="13" spans="1:55" ht="19.5" customHeight="1" x14ac:dyDescent="0.2">
      <c r="A13" s="151" t="s">
        <v>169</v>
      </c>
      <c r="B13" s="152"/>
      <c r="C13" s="152"/>
      <c r="D13" s="152"/>
      <c r="E13" s="152"/>
      <c r="F13" s="153"/>
      <c r="G13" s="172" t="s">
        <v>212</v>
      </c>
      <c r="H13" s="173"/>
      <c r="I13" s="173"/>
      <c r="J13" s="173"/>
      <c r="K13" s="173"/>
      <c r="L13" s="112" t="s">
        <v>95</v>
      </c>
      <c r="M13" s="136"/>
      <c r="N13" s="136"/>
      <c r="O13" s="113"/>
      <c r="P13" s="113"/>
      <c r="Q13" s="110"/>
      <c r="R13" s="136"/>
      <c r="S13" s="136"/>
      <c r="T13" s="136"/>
      <c r="U13" s="136"/>
      <c r="V13" s="136"/>
      <c r="W13" s="136"/>
      <c r="X13" s="136"/>
      <c r="Y13" s="136"/>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row>
    <row r="14" spans="1:55" ht="19.5" customHeight="1" x14ac:dyDescent="0.2">
      <c r="A14" s="154" t="s">
        <v>170</v>
      </c>
      <c r="B14" s="155"/>
      <c r="C14" s="155"/>
      <c r="D14" s="155"/>
      <c r="E14" s="155"/>
      <c r="F14" s="156"/>
      <c r="G14" s="324" t="s">
        <v>82</v>
      </c>
      <c r="H14" s="325"/>
      <c r="I14" s="326" t="s">
        <v>213</v>
      </c>
      <c r="J14" s="327"/>
      <c r="K14" s="327"/>
      <c r="L14" s="327"/>
      <c r="M14" s="327"/>
      <c r="N14" s="327"/>
      <c r="O14" s="327"/>
      <c r="P14" s="328"/>
      <c r="Q14" s="110"/>
      <c r="R14" s="136"/>
      <c r="S14" s="136"/>
      <c r="T14" s="136"/>
      <c r="U14" s="136"/>
      <c r="V14" s="136"/>
      <c r="W14" s="136"/>
      <c r="X14" s="136"/>
      <c r="Y14" s="136"/>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row>
    <row r="15" spans="1:55" ht="19.5" customHeight="1" x14ac:dyDescent="0.2">
      <c r="A15" s="157"/>
      <c r="B15" s="158"/>
      <c r="C15" s="158"/>
      <c r="D15" s="158"/>
      <c r="E15" s="158"/>
      <c r="F15" s="159"/>
      <c r="G15" s="324" t="s">
        <v>83</v>
      </c>
      <c r="H15" s="325"/>
      <c r="I15" s="326" t="s">
        <v>213</v>
      </c>
      <c r="J15" s="327"/>
      <c r="K15" s="327"/>
      <c r="L15" s="327"/>
      <c r="M15" s="329"/>
      <c r="N15" s="329"/>
      <c r="O15" s="327"/>
      <c r="P15" s="328"/>
      <c r="Q15" s="110"/>
      <c r="R15" s="136"/>
      <c r="S15" s="136"/>
      <c r="T15" s="136"/>
      <c r="U15" s="136"/>
      <c r="V15" s="136"/>
      <c r="W15" s="136"/>
      <c r="X15" s="136"/>
      <c r="Y15" s="136"/>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row>
    <row r="16" spans="1:55" ht="19.5" customHeight="1" x14ac:dyDescent="0.2">
      <c r="A16" s="160"/>
      <c r="B16" s="161"/>
      <c r="C16" s="161"/>
      <c r="D16" s="161"/>
      <c r="E16" s="161"/>
      <c r="F16" s="162"/>
      <c r="G16" s="324" t="s">
        <v>84</v>
      </c>
      <c r="H16" s="325"/>
      <c r="I16" s="336" t="s">
        <v>214</v>
      </c>
      <c r="J16" s="337"/>
      <c r="K16" s="337"/>
      <c r="L16" s="337"/>
      <c r="M16" s="322" t="s">
        <v>94</v>
      </c>
      <c r="N16" s="323"/>
      <c r="O16" s="136"/>
      <c r="P16" s="136"/>
      <c r="Q16" s="110"/>
      <c r="R16" s="136"/>
      <c r="S16" s="136"/>
      <c r="T16" s="136"/>
      <c r="U16" s="136"/>
      <c r="V16" s="136"/>
      <c r="W16" s="136"/>
      <c r="X16" s="136"/>
      <c r="Y16" s="136"/>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row>
    <row r="17" spans="1:55" ht="19.5" customHeight="1" x14ac:dyDescent="0.2">
      <c r="A17" s="151" t="s">
        <v>171</v>
      </c>
      <c r="B17" s="152"/>
      <c r="C17" s="152"/>
      <c r="D17" s="152"/>
      <c r="E17" s="152"/>
      <c r="F17" s="153"/>
      <c r="G17" s="324" t="s">
        <v>138</v>
      </c>
      <c r="H17" s="325"/>
      <c r="I17" s="330" t="s">
        <v>215</v>
      </c>
      <c r="J17" s="331"/>
      <c r="K17" s="331"/>
      <c r="L17" s="331"/>
      <c r="M17" s="174"/>
      <c r="N17" s="174"/>
      <c r="O17" s="331"/>
      <c r="P17" s="332"/>
      <c r="Q17" s="110"/>
      <c r="R17" s="136"/>
      <c r="S17" s="136"/>
      <c r="T17" s="136"/>
      <c r="U17" s="136"/>
      <c r="V17" s="136"/>
      <c r="W17" s="136"/>
      <c r="X17" s="136"/>
      <c r="Y17" s="136"/>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row>
    <row r="18" spans="1:55" ht="19.5" customHeight="1" x14ac:dyDescent="0.2">
      <c r="A18" s="154" t="s">
        <v>172</v>
      </c>
      <c r="B18" s="155"/>
      <c r="C18" s="155"/>
      <c r="D18" s="155"/>
      <c r="E18" s="155"/>
      <c r="F18" s="156"/>
      <c r="G18" s="324" t="s">
        <v>118</v>
      </c>
      <c r="H18" s="325"/>
      <c r="I18" s="338" t="s">
        <v>216</v>
      </c>
      <c r="J18" s="339"/>
      <c r="K18" s="339"/>
      <c r="L18" s="339"/>
      <c r="M18" s="339"/>
      <c r="N18" s="339"/>
      <c r="O18" s="339"/>
      <c r="P18" s="339"/>
      <c r="Q18" s="339"/>
      <c r="R18" s="340"/>
      <c r="S18" s="136"/>
      <c r="T18" s="136"/>
      <c r="U18" s="136"/>
      <c r="V18" s="136"/>
      <c r="W18" s="136"/>
      <c r="X18" s="136"/>
      <c r="Y18" s="136"/>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row>
    <row r="19" spans="1:55" ht="19.5" customHeight="1" x14ac:dyDescent="0.2">
      <c r="A19" s="157"/>
      <c r="B19" s="158"/>
      <c r="C19" s="158"/>
      <c r="D19" s="158"/>
      <c r="E19" s="158"/>
      <c r="F19" s="159"/>
      <c r="G19" s="324" t="s">
        <v>25</v>
      </c>
      <c r="H19" s="325"/>
      <c r="I19" s="341" t="s">
        <v>217</v>
      </c>
      <c r="J19" s="342"/>
      <c r="K19" s="342"/>
      <c r="L19" s="342"/>
      <c r="M19" s="342"/>
      <c r="N19" s="342"/>
      <c r="O19" s="342"/>
      <c r="P19" s="342"/>
      <c r="Q19" s="342"/>
      <c r="R19" s="343"/>
      <c r="S19" s="136"/>
      <c r="T19" s="136"/>
      <c r="U19" s="136"/>
      <c r="V19" s="136"/>
      <c r="W19" s="136"/>
      <c r="X19" s="136"/>
      <c r="Y19" s="136"/>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row>
    <row r="20" spans="1:55" ht="19.5" customHeight="1" x14ac:dyDescent="0.2">
      <c r="A20" s="157"/>
      <c r="B20" s="158"/>
      <c r="C20" s="158"/>
      <c r="D20" s="158"/>
      <c r="E20" s="158"/>
      <c r="F20" s="159"/>
      <c r="G20" s="324" t="s">
        <v>117</v>
      </c>
      <c r="H20" s="325"/>
      <c r="I20" s="341" t="s">
        <v>218</v>
      </c>
      <c r="J20" s="342"/>
      <c r="K20" s="342"/>
      <c r="L20" s="342"/>
      <c r="M20" s="342"/>
      <c r="N20" s="342"/>
      <c r="O20" s="342"/>
      <c r="P20" s="342"/>
      <c r="Q20" s="342"/>
      <c r="R20" s="343"/>
      <c r="S20" s="136"/>
      <c r="T20" s="136"/>
      <c r="U20" s="136"/>
      <c r="V20" s="136"/>
      <c r="W20" s="136"/>
      <c r="X20" s="136"/>
      <c r="Y20" s="136"/>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row>
    <row r="21" spans="1:55" ht="19.5" customHeight="1" x14ac:dyDescent="0.2">
      <c r="A21" s="157"/>
      <c r="B21" s="158"/>
      <c r="C21" s="158"/>
      <c r="D21" s="158"/>
      <c r="E21" s="158"/>
      <c r="F21" s="159"/>
      <c r="G21" s="344" t="s">
        <v>85</v>
      </c>
      <c r="H21" s="345"/>
      <c r="I21" s="333" t="s">
        <v>219</v>
      </c>
      <c r="J21" s="334"/>
      <c r="K21" s="334"/>
      <c r="L21" s="334"/>
      <c r="M21" s="334"/>
      <c r="N21" s="334"/>
      <c r="O21" s="334"/>
      <c r="P21" s="334"/>
      <c r="Q21" s="334"/>
      <c r="R21" s="335"/>
      <c r="S21" s="136"/>
      <c r="T21" s="136"/>
      <c r="U21" s="136"/>
      <c r="V21" s="136"/>
      <c r="W21" s="136"/>
      <c r="X21" s="136"/>
      <c r="Y21" s="136"/>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row>
    <row r="22" spans="1:55" ht="19.5" customHeight="1" x14ac:dyDescent="0.2">
      <c r="A22" s="160"/>
      <c r="B22" s="161"/>
      <c r="C22" s="161"/>
      <c r="D22" s="161"/>
      <c r="E22" s="161"/>
      <c r="F22" s="162"/>
      <c r="G22" s="346" t="s">
        <v>86</v>
      </c>
      <c r="H22" s="347"/>
      <c r="I22" s="348" t="s">
        <v>220</v>
      </c>
      <c r="J22" s="349"/>
      <c r="K22" s="349"/>
      <c r="L22" s="349"/>
      <c r="M22" s="349"/>
      <c r="N22" s="349"/>
      <c r="O22" s="349"/>
      <c r="P22" s="349"/>
      <c r="Q22" s="349"/>
      <c r="R22" s="350"/>
      <c r="S22" s="114"/>
      <c r="T22" s="114"/>
      <c r="U22" s="114"/>
      <c r="V22" s="114"/>
      <c r="W22" s="114"/>
      <c r="X22" s="114"/>
      <c r="Y22" s="114"/>
      <c r="Z22" s="114"/>
      <c r="AA22" s="114"/>
      <c r="AB22" s="114"/>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row>
    <row r="23" spans="1:55" ht="19.5" customHeight="1" x14ac:dyDescent="0.2">
      <c r="A23" s="151" t="s">
        <v>7</v>
      </c>
      <c r="B23" s="152"/>
      <c r="C23" s="152"/>
      <c r="D23" s="152"/>
      <c r="E23" s="152"/>
      <c r="F23" s="153"/>
      <c r="G23" s="351"/>
      <c r="H23" s="352"/>
      <c r="I23" s="352"/>
      <c r="J23" s="352"/>
      <c r="K23" s="352"/>
      <c r="L23" s="352"/>
      <c r="M23" s="352"/>
      <c r="N23" s="352"/>
      <c r="O23" s="352"/>
      <c r="P23" s="352"/>
      <c r="Q23" s="352"/>
      <c r="R23" s="352"/>
      <c r="S23" s="352"/>
      <c r="T23" s="352"/>
      <c r="U23" s="352"/>
      <c r="V23" s="352"/>
      <c r="W23" s="352"/>
      <c r="X23" s="352"/>
      <c r="Y23" s="353"/>
      <c r="Z23" s="110"/>
      <c r="AA23" s="110"/>
      <c r="AB23" s="110"/>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row>
    <row r="24" spans="1:55" ht="19.5" customHeight="1" x14ac:dyDescent="0.2">
      <c r="A24" s="148" t="s">
        <v>165</v>
      </c>
      <c r="B24" s="149"/>
      <c r="C24" s="149"/>
      <c r="D24" s="149"/>
      <c r="E24" s="149"/>
      <c r="F24" s="150"/>
      <c r="G24" s="169" t="str">
        <f>G12</f>
        <v>予定</v>
      </c>
      <c r="H24" s="169"/>
      <c r="I24" s="170" t="s">
        <v>221</v>
      </c>
      <c r="J24" s="170"/>
      <c r="K24" s="118" t="s">
        <v>90</v>
      </c>
      <c r="L24" s="170" t="s">
        <v>221</v>
      </c>
      <c r="M24" s="170"/>
      <c r="N24" s="118" t="s">
        <v>91</v>
      </c>
      <c r="O24" s="171" t="s">
        <v>221</v>
      </c>
      <c r="P24" s="171"/>
      <c r="Q24" s="119" t="s">
        <v>119</v>
      </c>
      <c r="R24" s="110"/>
      <c r="S24" s="110"/>
      <c r="T24" s="110"/>
      <c r="U24" s="110"/>
      <c r="V24" s="110"/>
      <c r="W24" s="110"/>
      <c r="X24" s="110"/>
      <c r="Y24" s="110"/>
      <c r="Z24" s="110"/>
      <c r="AA24" s="110"/>
      <c r="AB24" s="110"/>
      <c r="AC24" s="108" t="str">
        <f>"令和 "&amp;I24&amp;" 年 "&amp;L24&amp;" 月 "&amp;O24&amp;" 日"</f>
        <v>令和 ● 年 ● 月 ● 日</v>
      </c>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row>
    <row r="25" spans="1:55" ht="19.5" customHeight="1" x14ac:dyDescent="0.2">
      <c r="A25" s="148" t="s">
        <v>166</v>
      </c>
      <c r="B25" s="149"/>
      <c r="C25" s="149"/>
      <c r="D25" s="149"/>
      <c r="E25" s="149"/>
      <c r="F25" s="150"/>
      <c r="G25" s="354" t="s">
        <v>222</v>
      </c>
      <c r="H25" s="354"/>
      <c r="I25" s="354"/>
      <c r="J25" s="354"/>
      <c r="K25" s="136"/>
      <c r="L25" s="136"/>
      <c r="M25" s="136"/>
      <c r="N25" s="136"/>
      <c r="O25" s="136"/>
      <c r="P25" s="136"/>
      <c r="Q25" s="136"/>
      <c r="R25" s="136"/>
      <c r="S25" s="136"/>
      <c r="T25" s="136"/>
      <c r="U25" s="136"/>
      <c r="V25" s="136"/>
      <c r="W25" s="136"/>
      <c r="X25" s="136"/>
      <c r="Y25" s="136"/>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row>
    <row r="26" spans="1:55" ht="19.5" customHeight="1" x14ac:dyDescent="0.2">
      <c r="A26" s="108"/>
      <c r="B26" s="115" t="s">
        <v>167</v>
      </c>
      <c r="C26" s="108"/>
      <c r="D26" s="108"/>
      <c r="E26" s="108"/>
      <c r="F26" s="115"/>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row>
    <row r="27" spans="1:55" ht="19.5" customHeight="1" x14ac:dyDescent="0.2">
      <c r="A27" s="108"/>
      <c r="B27" s="115" t="s">
        <v>173</v>
      </c>
      <c r="C27" s="105"/>
      <c r="D27" s="108"/>
      <c r="E27" s="108"/>
      <c r="F27" s="115"/>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row>
    <row r="28" spans="1:55" ht="19.5" customHeight="1" x14ac:dyDescent="0.2">
      <c r="B28" s="115" t="s">
        <v>174</v>
      </c>
    </row>
    <row r="29" spans="1:55" ht="19.5" customHeight="1" x14ac:dyDescent="0.2">
      <c r="B29" s="115" t="s">
        <v>175</v>
      </c>
    </row>
  </sheetData>
  <mergeCells count="68">
    <mergeCell ref="G2:P2"/>
    <mergeCell ref="I8:P8"/>
    <mergeCell ref="G8:H8"/>
    <mergeCell ref="G9:H9"/>
    <mergeCell ref="M3:P3"/>
    <mergeCell ref="J3:L3"/>
    <mergeCell ref="G3:I3"/>
    <mergeCell ref="G5:H5"/>
    <mergeCell ref="P5:Q5"/>
    <mergeCell ref="G4:U4"/>
    <mergeCell ref="AV6:BC6"/>
    <mergeCell ref="AC6:AK6"/>
    <mergeCell ref="G22:H22"/>
    <mergeCell ref="G21:H21"/>
    <mergeCell ref="G19:H19"/>
    <mergeCell ref="G11:P11"/>
    <mergeCell ref="I10:P10"/>
    <mergeCell ref="G10:H10"/>
    <mergeCell ref="I9:L9"/>
    <mergeCell ref="G7:H7"/>
    <mergeCell ref="G6:J6"/>
    <mergeCell ref="K6:N6"/>
    <mergeCell ref="O6:R6"/>
    <mergeCell ref="G20:H20"/>
    <mergeCell ref="O24:P24"/>
    <mergeCell ref="G13:K13"/>
    <mergeCell ref="I18:R18"/>
    <mergeCell ref="A7:F9"/>
    <mergeCell ref="A11:F11"/>
    <mergeCell ref="I16:L16"/>
    <mergeCell ref="G17:H17"/>
    <mergeCell ref="I17:P17"/>
    <mergeCell ref="A10:F10"/>
    <mergeCell ref="A12:F12"/>
    <mergeCell ref="G23:Y23"/>
    <mergeCell ref="G14:H14"/>
    <mergeCell ref="I14:P14"/>
    <mergeCell ref="G15:H15"/>
    <mergeCell ref="I15:P15"/>
    <mergeCell ref="G16:H16"/>
    <mergeCell ref="G25:J25"/>
    <mergeCell ref="AL5:AT5"/>
    <mergeCell ref="G18:H18"/>
    <mergeCell ref="I7:P7"/>
    <mergeCell ref="I5:O5"/>
    <mergeCell ref="R5:X5"/>
    <mergeCell ref="I19:R19"/>
    <mergeCell ref="I20:R20"/>
    <mergeCell ref="I21:R21"/>
    <mergeCell ref="I12:P12"/>
    <mergeCell ref="S6:V6"/>
    <mergeCell ref="G12:H12"/>
    <mergeCell ref="I22:R22"/>
    <mergeCell ref="G24:H24"/>
    <mergeCell ref="I24:J24"/>
    <mergeCell ref="L24:M24"/>
    <mergeCell ref="A2:F2"/>
    <mergeCell ref="A6:F6"/>
    <mergeCell ref="A5:F5"/>
    <mergeCell ref="A4:F4"/>
    <mergeCell ref="A3:F3"/>
    <mergeCell ref="A25:F25"/>
    <mergeCell ref="A24:F24"/>
    <mergeCell ref="A23:F23"/>
    <mergeCell ref="A18:F22"/>
    <mergeCell ref="A13:F13"/>
    <mergeCell ref="A14:F16"/>
    <mergeCell ref="A17:F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Zeros="0" tabSelected="1" view="pageBreakPreview" zoomScale="70" zoomScaleNormal="100" zoomScaleSheetLayoutView="70" workbookViewId="0">
      <selection activeCell="P108" sqref="P108"/>
    </sheetView>
  </sheetViews>
  <sheetFormatPr defaultColWidth="9" defaultRowHeight="13.2" x14ac:dyDescent="0.2"/>
  <cols>
    <col min="1" max="1" width="3" style="1" customWidth="1"/>
    <col min="2" max="3" width="4.109375" style="1" customWidth="1"/>
    <col min="4" max="11" width="9.44140625" style="1" customWidth="1"/>
    <col min="12" max="13" width="7.88671875" style="1" customWidth="1"/>
    <col min="14" max="16384" width="9" style="1"/>
  </cols>
  <sheetData>
    <row r="1" spans="2:13" ht="21.75" customHeight="1" x14ac:dyDescent="0.2">
      <c r="B1" s="37"/>
      <c r="C1" s="29"/>
      <c r="D1" s="29"/>
      <c r="E1" s="29"/>
      <c r="F1" s="29"/>
      <c r="G1" s="29"/>
      <c r="H1" s="29"/>
      <c r="I1" s="233" t="s">
        <v>155</v>
      </c>
      <c r="J1" s="233"/>
      <c r="K1" s="233"/>
      <c r="M1" s="104"/>
    </row>
    <row r="2" spans="2:13" ht="23.25" customHeight="1" x14ac:dyDescent="0.2">
      <c r="G2" s="2"/>
      <c r="I2" s="233"/>
      <c r="J2" s="233"/>
      <c r="K2" s="233"/>
      <c r="M2" s="104" t="s">
        <v>156</v>
      </c>
    </row>
    <row r="3" spans="2:13" ht="24" customHeight="1" x14ac:dyDescent="0.2">
      <c r="E3" s="45"/>
      <c r="F3" s="45"/>
      <c r="G3" s="45"/>
      <c r="I3" s="45"/>
      <c r="J3" s="29"/>
      <c r="K3" s="29"/>
    </row>
    <row r="4" spans="2:13" ht="24" customHeight="1" x14ac:dyDescent="0.2">
      <c r="E4" s="234" t="s">
        <v>61</v>
      </c>
      <c r="F4" s="234"/>
      <c r="G4" s="234"/>
      <c r="H4" s="234"/>
      <c r="I4" s="234"/>
    </row>
    <row r="5" spans="2:13" ht="27" customHeight="1" x14ac:dyDescent="0.2">
      <c r="E5" s="234" t="s">
        <v>62</v>
      </c>
      <c r="F5" s="234"/>
      <c r="G5" s="234"/>
      <c r="H5" s="234"/>
      <c r="I5" s="234"/>
    </row>
    <row r="6" spans="2:13" ht="27" customHeight="1" x14ac:dyDescent="0.2">
      <c r="E6" s="234" t="s">
        <v>63</v>
      </c>
      <c r="F6" s="234"/>
      <c r="G6" s="234"/>
      <c r="H6" s="234"/>
      <c r="I6" s="234"/>
    </row>
    <row r="7" spans="2:13" ht="21" customHeight="1" x14ac:dyDescent="0.2">
      <c r="H7" s="28"/>
    </row>
    <row r="8" spans="2:13" ht="9.75" customHeight="1" x14ac:dyDescent="0.2"/>
    <row r="9" spans="2:13" s="6" customFormat="1" ht="24" customHeight="1" x14ac:dyDescent="0.2">
      <c r="C9" s="6" t="s">
        <v>64</v>
      </c>
    </row>
    <row r="10" spans="2:13" ht="33" customHeight="1" x14ac:dyDescent="0.2">
      <c r="B10" s="193" t="s">
        <v>0</v>
      </c>
      <c r="C10" s="194"/>
      <c r="D10" s="194"/>
      <c r="E10" s="204" t="str">
        <f>道路掘削許可申請入力シート!G4</f>
        <v>下水道施設（取付管）設置工事のため</v>
      </c>
      <c r="F10" s="205"/>
      <c r="G10" s="205"/>
      <c r="H10" s="205"/>
      <c r="I10" s="205"/>
      <c r="J10" s="205"/>
      <c r="K10" s="206"/>
    </row>
    <row r="11" spans="2:13" ht="27" customHeight="1" x14ac:dyDescent="0.2">
      <c r="B11" s="186" t="s">
        <v>1</v>
      </c>
      <c r="C11" s="187"/>
      <c r="D11" s="188"/>
      <c r="E11" s="27" t="s">
        <v>2</v>
      </c>
      <c r="F11" s="18" t="s">
        <v>20</v>
      </c>
      <c r="G11" s="231" t="str">
        <f>道路掘削許可申請入力シート!AC6</f>
        <v>1234・1235</v>
      </c>
      <c r="H11" s="231"/>
      <c r="I11" s="10" t="s">
        <v>21</v>
      </c>
      <c r="J11" s="202" t="s">
        <v>30</v>
      </c>
      <c r="K11" s="203"/>
    </row>
    <row r="12" spans="2:13" ht="30" customHeight="1" x14ac:dyDescent="0.2">
      <c r="B12" s="189"/>
      <c r="C12" s="190"/>
      <c r="D12" s="191"/>
      <c r="E12" s="27" t="s">
        <v>35</v>
      </c>
      <c r="F12" s="18" t="s">
        <v>3</v>
      </c>
      <c r="G12" s="235" t="str">
        <f>道路掘削許可申請入力シート!AC5</f>
        <v>丸の内12-34 先から 丸の内43-21先</v>
      </c>
      <c r="H12" s="235"/>
      <c r="I12" s="235"/>
      <c r="J12" s="235"/>
      <c r="K12" s="236"/>
    </row>
    <row r="13" spans="2:13" ht="27" customHeight="1" x14ac:dyDescent="0.2">
      <c r="B13" s="193" t="s">
        <v>4</v>
      </c>
      <c r="C13" s="194"/>
      <c r="D13" s="195"/>
      <c r="E13" s="218" t="str">
        <f>IF(道路掘削許可申請入力シート!I7=0,"令和　　年　　月　　日",道路掘削許可申請入力シート!I7)</f>
        <v>令和○年○月○日</v>
      </c>
      <c r="F13" s="219"/>
      <c r="G13" s="20" t="s">
        <v>79</v>
      </c>
      <c r="H13" s="220" t="str">
        <f>IF(道路掘削許可申請入力シート!I8=0,"令和　　年　　月　　日",道路掘削許可申請入力シート!I8)</f>
        <v>令和○年○月○日</v>
      </c>
      <c r="I13" s="220"/>
      <c r="J13" s="16" t="s">
        <v>60</v>
      </c>
      <c r="K13" s="19" t="str">
        <f>IF(道路掘削許可申請入力シート!I9=0,"　日間",道路掘削許可申請入力シート!I9&amp;"　日間")</f>
        <v>○　日間</v>
      </c>
    </row>
    <row r="14" spans="2:13" ht="27" customHeight="1" x14ac:dyDescent="0.2">
      <c r="B14" s="193" t="s">
        <v>31</v>
      </c>
      <c r="C14" s="194"/>
      <c r="D14" s="195"/>
      <c r="E14" s="24" t="s">
        <v>32</v>
      </c>
      <c r="F14" s="103" t="s">
        <v>49</v>
      </c>
      <c r="G14" s="22" t="s">
        <v>33</v>
      </c>
      <c r="H14" s="16"/>
      <c r="I14" s="16"/>
      <c r="J14" s="16"/>
      <c r="K14" s="23" t="s">
        <v>34</v>
      </c>
    </row>
    <row r="15" spans="2:13" ht="27" customHeight="1" x14ac:dyDescent="0.2">
      <c r="B15" s="193" t="s">
        <v>47</v>
      </c>
      <c r="C15" s="194"/>
      <c r="D15" s="195"/>
      <c r="E15" s="25" t="s">
        <v>50</v>
      </c>
      <c r="F15" s="231" t="s">
        <v>55</v>
      </c>
      <c r="G15" s="231"/>
      <c r="H15" s="231"/>
      <c r="I15" s="231" t="s">
        <v>139</v>
      </c>
      <c r="J15" s="231"/>
      <c r="K15" s="241"/>
    </row>
    <row r="16" spans="2:13" ht="24.75" customHeight="1" x14ac:dyDescent="0.2">
      <c r="B16" s="221" t="s">
        <v>53</v>
      </c>
      <c r="C16" s="222"/>
      <c r="D16" s="223"/>
      <c r="E16" s="224" t="s">
        <v>51</v>
      </c>
      <c r="F16" s="225"/>
      <c r="G16" s="7" t="s">
        <v>52</v>
      </c>
      <c r="H16" s="232">
        <f>道路掘削許可申請入力シート!G11</f>
        <v>0</v>
      </c>
      <c r="I16" s="232"/>
      <c r="J16" s="232"/>
      <c r="K16" s="62" t="s">
        <v>23</v>
      </c>
    </row>
    <row r="17" spans="2:11" ht="24.75" customHeight="1" x14ac:dyDescent="0.2">
      <c r="B17" s="226" t="s">
        <v>54</v>
      </c>
      <c r="C17" s="227"/>
      <c r="D17" s="228"/>
      <c r="E17" s="229" t="str">
        <f>IF(道路掘削許可申請入力シート!I12=0,"令和　　年　　月",道路掘削許可申請入力シート!I12)</f>
        <v>令和○年○月</v>
      </c>
      <c r="F17" s="230"/>
      <c r="G17" s="38" t="s">
        <v>56</v>
      </c>
      <c r="H17" s="192" t="s">
        <v>57</v>
      </c>
      <c r="I17" s="192"/>
      <c r="J17" s="63" t="str">
        <f>道路掘削許可申請入力シート!G13</f>
        <v>○○</v>
      </c>
      <c r="K17" s="39" t="s">
        <v>58</v>
      </c>
    </row>
    <row r="18" spans="2:11" ht="27" customHeight="1" x14ac:dyDescent="0.2">
      <c r="B18" s="193" t="s">
        <v>5</v>
      </c>
      <c r="C18" s="194"/>
      <c r="D18" s="195"/>
      <c r="E18" s="4" t="s">
        <v>24</v>
      </c>
      <c r="F18" s="16"/>
      <c r="G18" s="16"/>
      <c r="H18" s="16"/>
      <c r="I18" s="16"/>
      <c r="J18" s="16"/>
      <c r="K18" s="19" t="s">
        <v>23</v>
      </c>
    </row>
    <row r="19" spans="2:11" ht="27" customHeight="1" x14ac:dyDescent="0.2">
      <c r="B19" s="186" t="s">
        <v>6</v>
      </c>
      <c r="C19" s="187"/>
      <c r="D19" s="188"/>
      <c r="E19" s="30" t="s">
        <v>25</v>
      </c>
      <c r="F19" s="246" t="str">
        <f>道路掘削許可申請入力シート!I19</f>
        <v>(株)松本建設</v>
      </c>
      <c r="G19" s="246"/>
      <c r="H19" s="246"/>
      <c r="I19" s="33" t="s">
        <v>40</v>
      </c>
      <c r="J19" s="34"/>
      <c r="K19" s="35"/>
    </row>
    <row r="20" spans="2:11" ht="27" customHeight="1" x14ac:dyDescent="0.2">
      <c r="B20" s="189"/>
      <c r="C20" s="190"/>
      <c r="D20" s="191"/>
      <c r="E20" s="31" t="s">
        <v>26</v>
      </c>
      <c r="F20" s="247" t="str">
        <f>道路掘削許可申請入力シート!I21</f>
        <v>松本　太郎</v>
      </c>
      <c r="G20" s="247"/>
      <c r="H20" s="247"/>
      <c r="I20" s="32" t="s">
        <v>41</v>
      </c>
      <c r="J20" s="210" t="str">
        <f>道路掘削許可申請入力シート!I22</f>
        <v>000-0000-0000</v>
      </c>
      <c r="K20" s="211"/>
    </row>
    <row r="21" spans="2:11" ht="27" customHeight="1" x14ac:dyDescent="0.2">
      <c r="B21" s="193" t="s">
        <v>7</v>
      </c>
      <c r="C21" s="194"/>
      <c r="D21" s="195"/>
      <c r="E21" s="204">
        <f>道路掘削許可申請入力シート!G23</f>
        <v>0</v>
      </c>
      <c r="F21" s="205"/>
      <c r="G21" s="205"/>
      <c r="H21" s="205"/>
      <c r="I21" s="205"/>
      <c r="J21" s="205"/>
      <c r="K21" s="206"/>
    </row>
    <row r="22" spans="2:11" ht="24" customHeight="1" x14ac:dyDescent="0.2">
      <c r="B22" s="5" t="s">
        <v>13</v>
      </c>
      <c r="C22" s="21" t="s">
        <v>65</v>
      </c>
      <c r="E22" s="6"/>
      <c r="F22" s="6"/>
      <c r="G22" s="6"/>
      <c r="H22" s="6"/>
      <c r="I22" s="6"/>
      <c r="J22" s="6"/>
      <c r="K22" s="6"/>
    </row>
    <row r="23" spans="2:11" ht="15" customHeight="1" x14ac:dyDescent="0.2">
      <c r="B23" s="6"/>
      <c r="C23" s="6"/>
      <c r="D23" s="21"/>
      <c r="E23" s="6"/>
      <c r="F23" s="6"/>
      <c r="G23" s="6"/>
      <c r="H23" s="6"/>
      <c r="I23" s="6"/>
      <c r="J23" s="6"/>
      <c r="K23" s="6"/>
    </row>
    <row r="24" spans="2:11" ht="25.5" customHeight="1" x14ac:dyDescent="0.2">
      <c r="B24" s="6"/>
      <c r="C24" s="6"/>
      <c r="E24" s="6"/>
      <c r="F24" s="238" t="s">
        <v>66</v>
      </c>
      <c r="G24" s="238"/>
      <c r="H24" s="239" t="s">
        <v>67</v>
      </c>
      <c r="I24" s="239"/>
      <c r="J24" s="239"/>
      <c r="K24" s="46" t="s">
        <v>28</v>
      </c>
    </row>
    <row r="25" spans="2:11" ht="25.5" customHeight="1" x14ac:dyDescent="0.2">
      <c r="B25" s="6"/>
      <c r="C25" s="47"/>
      <c r="D25" s="5"/>
      <c r="E25" s="5"/>
      <c r="F25" s="239" t="s">
        <v>68</v>
      </c>
      <c r="G25" s="239"/>
      <c r="H25" s="212" t="s">
        <v>69</v>
      </c>
      <c r="I25" s="213"/>
      <c r="J25" s="214"/>
      <c r="K25" s="48" t="s">
        <v>70</v>
      </c>
    </row>
    <row r="26" spans="2:11" ht="25.5" customHeight="1" x14ac:dyDescent="0.2">
      <c r="B26" s="6"/>
      <c r="C26" s="47"/>
      <c r="D26" s="5"/>
      <c r="E26" s="5"/>
      <c r="F26" s="239"/>
      <c r="G26" s="239"/>
      <c r="H26" s="215"/>
      <c r="I26" s="216"/>
      <c r="J26" s="217"/>
      <c r="K26" s="49"/>
    </row>
    <row r="27" spans="2:11" ht="25.5" customHeight="1" x14ac:dyDescent="0.2">
      <c r="B27" s="47"/>
      <c r="C27" s="47"/>
      <c r="D27" s="5"/>
      <c r="E27" s="5"/>
      <c r="F27" s="5"/>
      <c r="G27" s="5"/>
      <c r="H27" s="5"/>
      <c r="I27" s="50"/>
      <c r="J27" s="50"/>
      <c r="K27" s="50"/>
    </row>
    <row r="28" spans="2:11" ht="25.5" customHeight="1" x14ac:dyDescent="0.2">
      <c r="B28" s="47"/>
      <c r="C28" s="47"/>
      <c r="D28" s="5"/>
      <c r="E28" s="5"/>
      <c r="F28" s="106" t="s">
        <v>8</v>
      </c>
      <c r="G28" s="106" t="s">
        <v>37</v>
      </c>
      <c r="H28" s="106" t="s">
        <v>146</v>
      </c>
      <c r="I28" s="107" t="s">
        <v>71</v>
      </c>
      <c r="J28" s="60"/>
      <c r="K28" s="50"/>
    </row>
    <row r="29" spans="2:11" ht="25.5" customHeight="1" x14ac:dyDescent="0.2">
      <c r="B29" s="47"/>
      <c r="C29" s="51"/>
      <c r="D29" s="6"/>
      <c r="E29" s="6"/>
      <c r="F29" s="52"/>
      <c r="G29" s="53"/>
      <c r="H29" s="52"/>
      <c r="I29" s="52"/>
      <c r="J29" s="99"/>
      <c r="K29" s="6"/>
    </row>
    <row r="30" spans="2:11" ht="25.5" customHeight="1" x14ac:dyDescent="0.2">
      <c r="B30" s="47"/>
      <c r="C30" s="6"/>
      <c r="D30" s="6"/>
      <c r="E30" s="6"/>
      <c r="F30" s="54"/>
      <c r="G30" s="54"/>
      <c r="H30" s="54"/>
      <c r="I30" s="54"/>
      <c r="J30" s="99"/>
      <c r="K30" s="6"/>
    </row>
    <row r="31" spans="2:11" ht="25.5" customHeight="1" x14ac:dyDescent="0.2">
      <c r="B31" s="47"/>
      <c r="C31" s="6"/>
      <c r="D31" s="6"/>
      <c r="E31" s="6"/>
      <c r="F31" s="55" t="s">
        <v>72</v>
      </c>
      <c r="G31" s="97" t="s">
        <v>73</v>
      </c>
      <c r="H31" s="97"/>
      <c r="I31" s="98"/>
      <c r="J31" s="6"/>
      <c r="K31" s="50"/>
    </row>
    <row r="32" spans="2:11" ht="25.5" customHeight="1" x14ac:dyDescent="0.2">
      <c r="B32" s="6"/>
      <c r="C32" s="6"/>
      <c r="D32" s="6"/>
      <c r="E32" s="6"/>
      <c r="F32" s="55" t="s">
        <v>74</v>
      </c>
      <c r="G32" s="97" t="s">
        <v>75</v>
      </c>
      <c r="H32" s="97"/>
      <c r="I32" s="98"/>
      <c r="J32" s="6"/>
      <c r="K32" s="56"/>
    </row>
    <row r="33" spans="2:13" ht="21.75" customHeight="1" x14ac:dyDescent="0.2">
      <c r="B33" s="37" t="s">
        <v>22</v>
      </c>
      <c r="C33" s="29"/>
      <c r="D33" s="29"/>
      <c r="E33" s="29"/>
      <c r="F33" s="29"/>
      <c r="G33" s="29"/>
      <c r="H33" s="29"/>
      <c r="I33" s="29"/>
      <c r="J33" s="29"/>
      <c r="K33" s="29"/>
    </row>
    <row r="34" spans="2:13" ht="23.25" customHeight="1" x14ac:dyDescent="0.2">
      <c r="G34" s="2"/>
    </row>
    <row r="35" spans="2:13" ht="24" customHeight="1" x14ac:dyDescent="0.2">
      <c r="G35" s="2"/>
      <c r="I35" s="29" t="s">
        <v>151</v>
      </c>
      <c r="J35" s="29"/>
      <c r="K35" s="29"/>
    </row>
    <row r="36" spans="2:13" ht="24" customHeight="1" x14ac:dyDescent="0.2">
      <c r="C36" s="1" t="s">
        <v>12</v>
      </c>
      <c r="G36" s="2"/>
      <c r="M36" s="104" t="s">
        <v>156</v>
      </c>
    </row>
    <row r="37" spans="2:13" ht="27" customHeight="1" x14ac:dyDescent="0.2">
      <c r="G37" s="138" t="s">
        <v>38</v>
      </c>
      <c r="H37" s="1" t="s">
        <v>198</v>
      </c>
    </row>
    <row r="38" spans="2:13" ht="27" customHeight="1" x14ac:dyDescent="0.2">
      <c r="G38" s="138" t="s">
        <v>39</v>
      </c>
      <c r="H38" s="1" t="str">
        <f>道路掘削許可申請入力シート!AC2</f>
        <v>松本市長　　臥雲　義尚</v>
      </c>
    </row>
    <row r="39" spans="2:13" ht="27" customHeight="1" x14ac:dyDescent="0.2">
      <c r="G39" s="138" t="s">
        <v>148</v>
      </c>
      <c r="H39" s="1" t="str">
        <f>道路掘削許可申請入力シート!G3&amp;"　"&amp;道路掘削許可申請入力シート!J3&amp;"　"&amp;道路掘削許可申請入力シート!M3</f>
        <v>下水道課　管路担当　</v>
      </c>
    </row>
    <row r="40" spans="2:13" ht="9.75" customHeight="1" x14ac:dyDescent="0.2"/>
    <row r="41" spans="2:13" ht="24" customHeight="1" x14ac:dyDescent="0.2">
      <c r="C41" s="1" t="s">
        <v>11</v>
      </c>
    </row>
    <row r="42" spans="2:13" ht="33" customHeight="1" x14ac:dyDescent="0.2">
      <c r="B42" s="193" t="s">
        <v>0</v>
      </c>
      <c r="C42" s="194"/>
      <c r="D42" s="194"/>
      <c r="E42" s="123" t="str">
        <f>E10</f>
        <v>下水道施設（取付管）設置工事のため</v>
      </c>
      <c r="F42" s="124"/>
      <c r="G42" s="124"/>
      <c r="H42" s="124"/>
      <c r="I42" s="124"/>
      <c r="J42" s="124"/>
      <c r="K42" s="129"/>
    </row>
    <row r="43" spans="2:13" ht="27" customHeight="1" x14ac:dyDescent="0.2">
      <c r="B43" s="186" t="s">
        <v>1</v>
      </c>
      <c r="C43" s="187"/>
      <c r="D43" s="188"/>
      <c r="E43" s="27" t="s">
        <v>2</v>
      </c>
      <c r="F43" s="132" t="s">
        <v>20</v>
      </c>
      <c r="G43" s="124" t="str">
        <f>G11</f>
        <v>1234・1235</v>
      </c>
      <c r="H43" s="124"/>
      <c r="I43" s="129" t="s">
        <v>21</v>
      </c>
      <c r="J43" s="202" t="s">
        <v>30</v>
      </c>
      <c r="K43" s="203"/>
    </row>
    <row r="44" spans="2:13" ht="30" customHeight="1" x14ac:dyDescent="0.2">
      <c r="B44" s="189"/>
      <c r="C44" s="190"/>
      <c r="D44" s="191"/>
      <c r="E44" s="27" t="s">
        <v>35</v>
      </c>
      <c r="F44" s="132" t="s">
        <v>3</v>
      </c>
      <c r="G44" s="124" t="str">
        <f>G12</f>
        <v>丸の内12-34 先から 丸の内43-21先</v>
      </c>
      <c r="H44" s="124"/>
      <c r="I44" s="124"/>
      <c r="J44" s="124"/>
      <c r="K44" s="129"/>
    </row>
    <row r="45" spans="2:13" ht="27" customHeight="1" x14ac:dyDescent="0.2">
      <c r="B45" s="193" t="s">
        <v>4</v>
      </c>
      <c r="C45" s="194"/>
      <c r="D45" s="195"/>
      <c r="E45" s="308" t="str">
        <f>E13</f>
        <v>令和○年○月○日</v>
      </c>
      <c r="F45" s="124"/>
      <c r="G45" s="126" t="s">
        <v>199</v>
      </c>
      <c r="H45" s="309" t="str">
        <f>H13</f>
        <v>令和○年○月○日</v>
      </c>
      <c r="I45" s="124"/>
      <c r="J45" s="124" t="s">
        <v>200</v>
      </c>
      <c r="K45" s="23" t="str">
        <f>K13</f>
        <v>○　日間</v>
      </c>
    </row>
    <row r="46" spans="2:13" ht="27" customHeight="1" x14ac:dyDescent="0.2">
      <c r="B46" s="193" t="s">
        <v>31</v>
      </c>
      <c r="C46" s="194"/>
      <c r="D46" s="195"/>
      <c r="E46" s="24" t="s">
        <v>32</v>
      </c>
      <c r="F46" s="25" t="s">
        <v>188</v>
      </c>
      <c r="G46" s="22" t="s">
        <v>33</v>
      </c>
      <c r="H46" s="124"/>
      <c r="I46" s="124"/>
      <c r="J46" s="124"/>
      <c r="K46" s="23" t="s">
        <v>34</v>
      </c>
    </row>
    <row r="47" spans="2:13" ht="27" customHeight="1" x14ac:dyDescent="0.2">
      <c r="B47" s="193" t="s">
        <v>189</v>
      </c>
      <c r="C47" s="194"/>
      <c r="D47" s="195"/>
      <c r="E47" s="24" t="s">
        <v>47</v>
      </c>
      <c r="F47" s="25" t="s">
        <v>188</v>
      </c>
      <c r="G47" s="139" t="s">
        <v>190</v>
      </c>
      <c r="H47" s="124"/>
      <c r="I47" s="140"/>
      <c r="J47" s="140"/>
      <c r="K47" s="141"/>
    </row>
    <row r="48" spans="2:13" ht="24.75" customHeight="1" x14ac:dyDescent="0.2">
      <c r="B48" s="186" t="s">
        <v>191</v>
      </c>
      <c r="C48" s="187"/>
      <c r="D48" s="188"/>
      <c r="E48" s="142" t="s">
        <v>188</v>
      </c>
      <c r="F48" s="143" t="s">
        <v>192</v>
      </c>
      <c r="G48" s="144"/>
      <c r="H48" s="7"/>
      <c r="I48" s="7"/>
      <c r="J48" s="7"/>
      <c r="K48" s="145" t="s">
        <v>23</v>
      </c>
    </row>
    <row r="49" spans="2:11" ht="24.75" customHeight="1" x14ac:dyDescent="0.2">
      <c r="B49" s="189"/>
      <c r="C49" s="190"/>
      <c r="D49" s="191"/>
      <c r="E49" s="310" t="str">
        <f>E17</f>
        <v>令和○年○月</v>
      </c>
      <c r="F49" s="190"/>
      <c r="G49" s="135" t="s">
        <v>193</v>
      </c>
      <c r="H49" s="192" t="s">
        <v>194</v>
      </c>
      <c r="I49" s="192"/>
      <c r="J49" s="63" t="str">
        <f>J17</f>
        <v>○○</v>
      </c>
      <c r="K49" s="133" t="s">
        <v>95</v>
      </c>
    </row>
    <row r="50" spans="2:11" ht="27" customHeight="1" x14ac:dyDescent="0.2">
      <c r="B50" s="193" t="s">
        <v>5</v>
      </c>
      <c r="C50" s="194"/>
      <c r="D50" s="195"/>
      <c r="E50" s="123" t="s">
        <v>24</v>
      </c>
      <c r="F50" s="124"/>
      <c r="G50" s="124"/>
      <c r="H50" s="124"/>
      <c r="I50" s="124"/>
      <c r="J50" s="124"/>
      <c r="K50" s="127" t="s">
        <v>23</v>
      </c>
    </row>
    <row r="51" spans="2:11" ht="27" customHeight="1" x14ac:dyDescent="0.2">
      <c r="B51" s="186" t="s">
        <v>6</v>
      </c>
      <c r="C51" s="187"/>
      <c r="D51" s="188"/>
      <c r="E51" s="30" t="s">
        <v>25</v>
      </c>
      <c r="F51" s="128" t="str">
        <f>F19</f>
        <v>(株)松本建設</v>
      </c>
      <c r="G51" s="128"/>
      <c r="H51" s="128"/>
      <c r="I51" s="33" t="s">
        <v>40</v>
      </c>
      <c r="J51" s="34"/>
      <c r="K51" s="35"/>
    </row>
    <row r="52" spans="2:11" ht="27" customHeight="1" x14ac:dyDescent="0.2">
      <c r="B52" s="189"/>
      <c r="C52" s="190"/>
      <c r="D52" s="191"/>
      <c r="E52" s="31" t="s">
        <v>26</v>
      </c>
      <c r="F52" s="134" t="str">
        <f>F20</f>
        <v>松本　太郎</v>
      </c>
      <c r="G52" s="134"/>
      <c r="H52" s="134"/>
      <c r="I52" s="32" t="s">
        <v>41</v>
      </c>
      <c r="J52" s="130" t="str">
        <f>J20</f>
        <v>000-0000-0000</v>
      </c>
      <c r="K52" s="131"/>
    </row>
    <row r="53" spans="2:11" ht="27" customHeight="1" x14ac:dyDescent="0.2">
      <c r="B53" s="193" t="s">
        <v>7</v>
      </c>
      <c r="C53" s="194"/>
      <c r="D53" s="195"/>
      <c r="E53" s="123"/>
      <c r="F53" s="124"/>
      <c r="G53" s="124"/>
      <c r="H53" s="124"/>
      <c r="I53" s="124"/>
      <c r="J53" s="124"/>
      <c r="K53" s="129"/>
    </row>
    <row r="54" spans="2:11" ht="24" customHeight="1" x14ac:dyDescent="0.2">
      <c r="B54" s="122" t="s">
        <v>13</v>
      </c>
      <c r="C54" s="128" t="s">
        <v>36</v>
      </c>
      <c r="E54" s="7"/>
      <c r="F54" s="7"/>
      <c r="G54" s="7"/>
      <c r="H54" s="7"/>
      <c r="I54" s="7"/>
      <c r="J54" s="7"/>
      <c r="K54" s="7"/>
    </row>
    <row r="55" spans="2:11" ht="15" customHeight="1" x14ac:dyDescent="0.2">
      <c r="B55" s="6"/>
      <c r="C55" s="6"/>
      <c r="D55" s="21"/>
      <c r="E55" s="6"/>
      <c r="F55" s="6"/>
      <c r="G55" s="6"/>
      <c r="H55" s="6"/>
      <c r="I55" s="6"/>
      <c r="J55" s="6"/>
      <c r="K55" s="6"/>
    </row>
    <row r="56" spans="2:11" ht="24" customHeight="1" x14ac:dyDescent="0.2">
      <c r="B56" s="130"/>
      <c r="C56" s="130" t="s">
        <v>19</v>
      </c>
      <c r="E56" s="6"/>
      <c r="F56" s="130"/>
      <c r="G56" s="130"/>
      <c r="H56" s="130"/>
      <c r="I56" s="130"/>
      <c r="J56" s="130"/>
      <c r="K56" s="130"/>
    </row>
    <row r="57" spans="2:11" ht="19.5" customHeight="1" x14ac:dyDescent="0.2">
      <c r="B57" s="14"/>
      <c r="C57" s="244" t="s">
        <v>9</v>
      </c>
      <c r="D57" s="240" t="s">
        <v>46</v>
      </c>
      <c r="E57" s="241"/>
      <c r="F57" s="242" t="s">
        <v>177</v>
      </c>
      <c r="G57" s="243"/>
      <c r="H57" s="197" t="s">
        <v>179</v>
      </c>
      <c r="I57" s="199" t="s">
        <v>29</v>
      </c>
      <c r="J57" s="200"/>
      <c r="K57" s="201"/>
    </row>
    <row r="58" spans="2:11" ht="19.5" customHeight="1" x14ac:dyDescent="0.2">
      <c r="B58" s="14"/>
      <c r="C58" s="244"/>
      <c r="D58" s="3" t="s">
        <v>10</v>
      </c>
      <c r="E58" s="3" t="s">
        <v>37</v>
      </c>
      <c r="F58" s="3" t="s">
        <v>178</v>
      </c>
      <c r="G58" s="3" t="s">
        <v>37</v>
      </c>
      <c r="H58" s="198"/>
      <c r="I58" s="132" t="s">
        <v>14</v>
      </c>
      <c r="J58" s="126"/>
      <c r="K58" s="127" t="s">
        <v>15</v>
      </c>
    </row>
    <row r="59" spans="2:11" ht="27" customHeight="1" x14ac:dyDescent="0.2">
      <c r="B59" s="207" t="s">
        <v>28</v>
      </c>
      <c r="C59" s="244"/>
      <c r="D59" s="208"/>
      <c r="E59" s="208"/>
      <c r="F59" s="208"/>
      <c r="G59" s="208"/>
      <c r="H59" s="208"/>
      <c r="I59" s="27" t="s">
        <v>16</v>
      </c>
      <c r="J59" s="189" t="s">
        <v>27</v>
      </c>
      <c r="K59" s="191"/>
    </row>
    <row r="60" spans="2:11" ht="27" customHeight="1" x14ac:dyDescent="0.2">
      <c r="B60" s="207"/>
      <c r="C60" s="245"/>
      <c r="D60" s="209"/>
      <c r="E60" s="209"/>
      <c r="F60" s="209"/>
      <c r="G60" s="209"/>
      <c r="H60" s="209"/>
      <c r="I60" s="125"/>
      <c r="J60" s="193"/>
      <c r="K60" s="195"/>
    </row>
    <row r="61" spans="2:11" ht="30" customHeight="1" x14ac:dyDescent="0.2">
      <c r="B61" s="207"/>
      <c r="C61" s="36" t="s">
        <v>42</v>
      </c>
      <c r="D61" s="7"/>
      <c r="E61" s="7"/>
      <c r="F61" s="7"/>
      <c r="G61" s="13"/>
      <c r="H61" s="7"/>
      <c r="I61" s="7"/>
      <c r="J61" s="7"/>
      <c r="K61" s="8"/>
    </row>
    <row r="62" spans="2:11" ht="30" customHeight="1" x14ac:dyDescent="0.2">
      <c r="B62" s="207"/>
      <c r="C62" s="9"/>
      <c r="D62" s="130"/>
      <c r="E62" s="130"/>
      <c r="F62" s="130"/>
      <c r="G62" s="130"/>
      <c r="H62" s="130"/>
      <c r="I62" s="130"/>
      <c r="J62" s="130"/>
      <c r="K62" s="131"/>
    </row>
    <row r="63" spans="2:11" ht="26.25" customHeight="1" x14ac:dyDescent="0.2">
      <c r="B63" s="207"/>
      <c r="C63" s="11"/>
      <c r="D63" s="6"/>
      <c r="E63" s="6"/>
      <c r="F63" s="6"/>
      <c r="G63" s="12"/>
      <c r="H63" s="193" t="s">
        <v>18</v>
      </c>
      <c r="I63" s="195"/>
      <c r="J63" s="193" t="s">
        <v>27</v>
      </c>
      <c r="K63" s="195"/>
    </row>
    <row r="64" spans="2:11" ht="26.25" customHeight="1" x14ac:dyDescent="0.2">
      <c r="B64" s="15"/>
      <c r="C64" s="9"/>
      <c r="D64" s="130"/>
      <c r="E64" s="130"/>
      <c r="F64" s="130"/>
      <c r="G64" s="131"/>
      <c r="H64" s="193" t="s">
        <v>17</v>
      </c>
      <c r="I64" s="195"/>
      <c r="J64" s="193" t="s">
        <v>27</v>
      </c>
      <c r="K64" s="195"/>
    </row>
    <row r="65" spans="2:11" ht="12.75" customHeight="1" x14ac:dyDescent="0.2"/>
    <row r="66" spans="2:11" ht="21.75" customHeight="1" x14ac:dyDescent="0.2">
      <c r="B66" s="37" t="s">
        <v>43</v>
      </c>
      <c r="C66" s="29"/>
      <c r="D66" s="29"/>
      <c r="E66" s="29"/>
      <c r="F66" s="29"/>
      <c r="G66" s="29"/>
      <c r="H66" s="29"/>
      <c r="I66" s="29"/>
      <c r="J66" s="29"/>
      <c r="K66" s="29"/>
    </row>
    <row r="67" spans="2:11" ht="23.25" customHeight="1" x14ac:dyDescent="0.2">
      <c r="G67" s="2"/>
    </row>
    <row r="68" spans="2:11" ht="24" customHeight="1" x14ac:dyDescent="0.2">
      <c r="G68" s="132" t="s">
        <v>150</v>
      </c>
      <c r="H68" s="127" t="s">
        <v>45</v>
      </c>
      <c r="I68" s="240" t="s">
        <v>44</v>
      </c>
      <c r="J68" s="231"/>
      <c r="K68" s="241"/>
    </row>
    <row r="69" spans="2:11" ht="24" customHeight="1" x14ac:dyDescent="0.2">
      <c r="G69" s="2"/>
    </row>
    <row r="70" spans="2:11" ht="20.25" customHeight="1" x14ac:dyDescent="0.2">
      <c r="G70" s="311" t="s">
        <v>38</v>
      </c>
      <c r="H70" s="40" t="str">
        <f>H37</f>
        <v>松本市大字島立１４９０－２</v>
      </c>
      <c r="I70" s="40"/>
      <c r="J70" s="40"/>
    </row>
    <row r="71" spans="2:11" ht="20.25" customHeight="1" x14ac:dyDescent="0.2">
      <c r="G71" s="311" t="s">
        <v>39</v>
      </c>
      <c r="H71" s="40" t="str">
        <f>H38</f>
        <v>松本市長　　臥雲　義尚</v>
      </c>
      <c r="I71" s="40"/>
      <c r="J71" s="40"/>
    </row>
    <row r="72" spans="2:11" ht="20.25" customHeight="1" x14ac:dyDescent="0.2">
      <c r="G72" s="311" t="s">
        <v>148</v>
      </c>
      <c r="H72" s="40" t="str">
        <f>H39</f>
        <v>下水道課　管路担当　</v>
      </c>
      <c r="I72" s="312"/>
      <c r="J72" s="40"/>
    </row>
    <row r="73" spans="2:11" ht="9.75" customHeight="1" x14ac:dyDescent="0.2"/>
    <row r="74" spans="2:11" ht="24" customHeight="1" x14ac:dyDescent="0.2">
      <c r="C74" s="1" t="s">
        <v>48</v>
      </c>
    </row>
    <row r="75" spans="2:11" ht="27" customHeight="1" x14ac:dyDescent="0.2">
      <c r="B75" s="193" t="s">
        <v>0</v>
      </c>
      <c r="C75" s="194"/>
      <c r="D75" s="194"/>
      <c r="E75" s="123" t="str">
        <f>E10</f>
        <v>下水道施設（取付管）設置工事のため</v>
      </c>
      <c r="F75" s="124"/>
      <c r="G75" s="124"/>
      <c r="H75" s="124"/>
      <c r="I75" s="124"/>
      <c r="J75" s="124"/>
      <c r="K75" s="129"/>
    </row>
    <row r="76" spans="2:11" ht="24" customHeight="1" x14ac:dyDescent="0.2">
      <c r="B76" s="186" t="s">
        <v>1</v>
      </c>
      <c r="C76" s="187"/>
      <c r="D76" s="188"/>
      <c r="E76" s="27" t="s">
        <v>2</v>
      </c>
      <c r="F76" s="132" t="s">
        <v>20</v>
      </c>
      <c r="G76" s="124" t="str">
        <f>G11</f>
        <v>1234・1235</v>
      </c>
      <c r="H76" s="124"/>
      <c r="I76" s="129" t="s">
        <v>195</v>
      </c>
      <c r="J76" s="202" t="s">
        <v>30</v>
      </c>
      <c r="K76" s="203"/>
    </row>
    <row r="77" spans="2:11" ht="24" customHeight="1" x14ac:dyDescent="0.2">
      <c r="B77" s="189"/>
      <c r="C77" s="190"/>
      <c r="D77" s="191"/>
      <c r="E77" s="27" t="s">
        <v>35</v>
      </c>
      <c r="F77" s="132" t="s">
        <v>3</v>
      </c>
      <c r="G77" s="124" t="str">
        <f>G12</f>
        <v>丸の内12-34 先から 丸の内43-21先</v>
      </c>
      <c r="H77" s="124"/>
      <c r="I77" s="124"/>
      <c r="J77" s="124"/>
      <c r="K77" s="129"/>
    </row>
    <row r="78" spans="2:11" ht="27" customHeight="1" x14ac:dyDescent="0.2">
      <c r="B78" s="193" t="s">
        <v>4</v>
      </c>
      <c r="C78" s="194"/>
      <c r="D78" s="195"/>
      <c r="E78" s="218" t="str">
        <f>E13</f>
        <v>令和○年○月○日</v>
      </c>
      <c r="F78" s="219"/>
      <c r="G78" s="313" t="s">
        <v>201</v>
      </c>
      <c r="H78" s="220" t="str">
        <f>H13</f>
        <v>令和○年○月○日</v>
      </c>
      <c r="I78" s="220"/>
      <c r="J78" s="314" t="s">
        <v>60</v>
      </c>
      <c r="K78" s="137" t="str">
        <f>K13</f>
        <v>○　日間</v>
      </c>
    </row>
    <row r="79" spans="2:11" ht="27" customHeight="1" x14ac:dyDescent="0.2">
      <c r="B79" s="193" t="s">
        <v>31</v>
      </c>
      <c r="C79" s="194"/>
      <c r="D79" s="195"/>
      <c r="E79" s="24" t="s">
        <v>32</v>
      </c>
      <c r="F79" s="25" t="s">
        <v>188</v>
      </c>
      <c r="G79" s="22" t="s">
        <v>196</v>
      </c>
      <c r="H79" s="124"/>
      <c r="I79" s="124"/>
      <c r="J79" s="124"/>
      <c r="K79" s="23"/>
    </row>
    <row r="80" spans="2:11" ht="25.5" customHeight="1" x14ac:dyDescent="0.2">
      <c r="B80" s="193" t="s">
        <v>189</v>
      </c>
      <c r="C80" s="194"/>
      <c r="D80" s="195"/>
      <c r="E80" s="24" t="s">
        <v>47</v>
      </c>
      <c r="F80" s="25" t="s">
        <v>188</v>
      </c>
      <c r="G80" s="139" t="s">
        <v>190</v>
      </c>
      <c r="H80" s="124"/>
      <c r="I80" s="140"/>
      <c r="J80" s="140"/>
      <c r="K80" s="141"/>
    </row>
    <row r="81" spans="1:11" ht="27" customHeight="1" x14ac:dyDescent="0.2">
      <c r="B81" s="186" t="s">
        <v>191</v>
      </c>
      <c r="C81" s="187"/>
      <c r="D81" s="188"/>
      <c r="E81" s="142" t="s">
        <v>188</v>
      </c>
      <c r="F81" s="143" t="s">
        <v>192</v>
      </c>
      <c r="G81" s="146"/>
      <c r="H81" s="7"/>
      <c r="I81" s="7"/>
      <c r="J81" s="7"/>
      <c r="K81" s="145" t="s">
        <v>23</v>
      </c>
    </row>
    <row r="82" spans="1:11" ht="15" customHeight="1" x14ac:dyDescent="0.2">
      <c r="B82" s="189"/>
      <c r="C82" s="190"/>
      <c r="D82" s="191"/>
      <c r="E82" s="315" t="str">
        <f>E17</f>
        <v>令和○年○月</v>
      </c>
      <c r="F82" s="316"/>
      <c r="G82" s="317" t="s">
        <v>202</v>
      </c>
      <c r="H82" s="314">
        <f>G51</f>
        <v>0</v>
      </c>
      <c r="I82" s="318" t="s">
        <v>203</v>
      </c>
      <c r="J82" s="319" t="str">
        <f>J17</f>
        <v>○○</v>
      </c>
      <c r="K82" s="320" t="s">
        <v>204</v>
      </c>
    </row>
    <row r="83" spans="1:11" ht="21.6" customHeight="1" x14ac:dyDescent="0.2">
      <c r="B83" s="193" t="s">
        <v>5</v>
      </c>
      <c r="C83" s="194"/>
      <c r="D83" s="195"/>
      <c r="E83" s="123" t="s">
        <v>24</v>
      </c>
      <c r="F83" s="124"/>
      <c r="G83" s="124"/>
      <c r="H83" s="124"/>
      <c r="I83" s="124"/>
      <c r="J83" s="124"/>
      <c r="K83" s="127" t="s">
        <v>23</v>
      </c>
    </row>
    <row r="84" spans="1:11" ht="21.6" customHeight="1" x14ac:dyDescent="0.2">
      <c r="B84" s="186" t="s">
        <v>6</v>
      </c>
      <c r="C84" s="187"/>
      <c r="D84" s="188"/>
      <c r="E84" s="30" t="s">
        <v>25</v>
      </c>
      <c r="F84" s="128" t="str">
        <f>F19</f>
        <v>(株)松本建設</v>
      </c>
      <c r="G84" s="128"/>
      <c r="H84" s="128"/>
      <c r="I84" s="33" t="s">
        <v>40</v>
      </c>
      <c r="J84" s="34"/>
      <c r="K84" s="35"/>
    </row>
    <row r="85" spans="1:11" ht="21.6" customHeight="1" x14ac:dyDescent="0.2">
      <c r="B85" s="189"/>
      <c r="C85" s="190"/>
      <c r="D85" s="191"/>
      <c r="E85" s="31" t="s">
        <v>26</v>
      </c>
      <c r="F85" s="134" t="str">
        <f>F20</f>
        <v>松本　太郎</v>
      </c>
      <c r="G85" s="134"/>
      <c r="H85" s="134"/>
      <c r="I85" s="32" t="s">
        <v>41</v>
      </c>
      <c r="J85" s="130" t="str">
        <f>J20</f>
        <v>000-0000-0000</v>
      </c>
      <c r="K85" s="131"/>
    </row>
    <row r="86" spans="1:11" ht="21.6" customHeight="1" x14ac:dyDescent="0.2">
      <c r="B86" s="193" t="s">
        <v>7</v>
      </c>
      <c r="C86" s="194"/>
      <c r="D86" s="195"/>
      <c r="E86" s="123"/>
      <c r="F86" s="124"/>
      <c r="G86" s="124"/>
      <c r="H86" s="124"/>
      <c r="I86" s="124"/>
      <c r="J86" s="124"/>
      <c r="K86" s="129"/>
    </row>
    <row r="87" spans="1:11" ht="13.5" customHeight="1" x14ac:dyDescent="0.2">
      <c r="B87" s="147" t="s">
        <v>197</v>
      </c>
    </row>
    <row r="88" spans="1:11" ht="13.5" customHeight="1" x14ac:dyDescent="0.2">
      <c r="A88" s="40"/>
      <c r="B88" s="40"/>
      <c r="C88" s="40"/>
      <c r="D88" s="40"/>
      <c r="E88" s="40"/>
      <c r="F88" s="40"/>
      <c r="G88" s="40"/>
      <c r="H88" s="40"/>
      <c r="I88" s="40"/>
      <c r="J88" s="40"/>
      <c r="K88" s="40"/>
    </row>
    <row r="89" spans="1:11" ht="13.5" customHeight="1" x14ac:dyDescent="0.2">
      <c r="A89" s="40"/>
      <c r="B89" s="40"/>
      <c r="C89" s="40"/>
      <c r="D89" s="40"/>
      <c r="E89" s="40"/>
      <c r="F89" s="40"/>
      <c r="G89" s="40"/>
      <c r="H89" s="40"/>
      <c r="I89" s="40"/>
      <c r="J89" s="40"/>
      <c r="K89" s="40"/>
    </row>
    <row r="90" spans="1:11" ht="13.5" customHeight="1" x14ac:dyDescent="0.2">
      <c r="A90" s="40"/>
      <c r="B90" s="40"/>
      <c r="C90" s="40"/>
      <c r="D90" s="40"/>
      <c r="E90" s="40"/>
      <c r="F90" s="40"/>
      <c r="G90" s="40"/>
      <c r="H90" s="40"/>
      <c r="I90" s="40"/>
      <c r="J90" s="40"/>
      <c r="K90" s="40"/>
    </row>
    <row r="91" spans="1:11" ht="13.5" customHeight="1" x14ac:dyDescent="0.2">
      <c r="A91" s="40"/>
      <c r="B91" s="40"/>
      <c r="C91" s="40"/>
      <c r="D91" s="40"/>
      <c r="E91" s="40"/>
      <c r="F91" s="40"/>
      <c r="G91" s="40"/>
      <c r="H91" s="40"/>
      <c r="I91" s="40"/>
      <c r="J91" s="40"/>
      <c r="K91" s="40"/>
    </row>
    <row r="92" spans="1:11" ht="13.5" customHeight="1" x14ac:dyDescent="0.2">
      <c r="A92" s="40"/>
      <c r="B92" s="40"/>
      <c r="C92" s="40"/>
      <c r="D92" s="40"/>
      <c r="E92" s="40"/>
      <c r="F92" s="40"/>
      <c r="G92" s="40"/>
      <c r="H92" s="40"/>
      <c r="I92" s="40"/>
      <c r="J92" s="40"/>
      <c r="K92" s="40"/>
    </row>
    <row r="93" spans="1:11" ht="13.5" customHeight="1" x14ac:dyDescent="0.2">
      <c r="A93" s="40"/>
      <c r="B93" s="40"/>
      <c r="C93" s="40"/>
      <c r="D93" s="40"/>
      <c r="E93" s="40"/>
      <c r="F93" s="40"/>
      <c r="G93" s="40"/>
      <c r="H93" s="40"/>
      <c r="I93" s="40"/>
      <c r="J93" s="40"/>
      <c r="K93" s="40"/>
    </row>
    <row r="94" spans="1:11" ht="13.5" customHeight="1" x14ac:dyDescent="0.2">
      <c r="A94" s="40"/>
      <c r="B94" s="40"/>
      <c r="C94" s="40"/>
      <c r="D94" s="40"/>
      <c r="E94" s="40"/>
      <c r="F94" s="40"/>
      <c r="G94" s="40"/>
      <c r="H94" s="40"/>
      <c r="I94" s="40"/>
      <c r="J94" s="40"/>
      <c r="K94" s="40"/>
    </row>
    <row r="95" spans="1:11" ht="13.5" customHeight="1" x14ac:dyDescent="0.2">
      <c r="A95" s="40"/>
      <c r="B95" s="40"/>
      <c r="C95" s="40"/>
      <c r="D95" s="40"/>
      <c r="E95" s="40"/>
      <c r="F95" s="40"/>
      <c r="G95" s="40"/>
      <c r="H95" s="40"/>
      <c r="I95" s="40"/>
      <c r="J95" s="40"/>
      <c r="K95" s="40"/>
    </row>
    <row r="96" spans="1:11" ht="13.5" customHeight="1" x14ac:dyDescent="0.2">
      <c r="A96" s="40"/>
      <c r="B96" s="40"/>
      <c r="C96" s="40"/>
      <c r="D96" s="40"/>
      <c r="E96" s="40"/>
      <c r="F96" s="40"/>
      <c r="G96" s="40"/>
      <c r="H96" s="40"/>
      <c r="I96" s="40"/>
      <c r="J96" s="40"/>
      <c r="K96" s="40"/>
    </row>
    <row r="97" spans="1:11" ht="13.5" customHeight="1" x14ac:dyDescent="0.2">
      <c r="A97" s="40"/>
      <c r="B97" s="40"/>
      <c r="C97" s="40"/>
      <c r="D97" s="40"/>
      <c r="E97" s="40"/>
      <c r="F97" s="40"/>
      <c r="G97" s="40"/>
      <c r="H97" s="40"/>
      <c r="I97" s="40"/>
      <c r="J97" s="40"/>
      <c r="K97" s="40"/>
    </row>
    <row r="98" spans="1:11" ht="13.5" customHeight="1" x14ac:dyDescent="0.2">
      <c r="A98" s="40"/>
      <c r="B98" s="40"/>
      <c r="C98" s="40"/>
      <c r="D98" s="40"/>
      <c r="E98" s="40"/>
      <c r="F98" s="40"/>
      <c r="G98" s="40"/>
      <c r="H98" s="40"/>
      <c r="I98" s="40"/>
      <c r="J98" s="40"/>
      <c r="K98" s="40"/>
    </row>
    <row r="99" spans="1:11" ht="13.5" customHeight="1" x14ac:dyDescent="0.2">
      <c r="A99" s="40"/>
      <c r="B99" s="40"/>
      <c r="C99" s="40"/>
      <c r="D99" s="40"/>
      <c r="E99" s="40"/>
      <c r="F99" s="40"/>
      <c r="G99" s="40"/>
      <c r="H99" s="40"/>
      <c r="I99" s="40"/>
      <c r="J99" s="40"/>
      <c r="K99" s="40"/>
    </row>
    <row r="100" spans="1:11" ht="21" customHeight="1" x14ac:dyDescent="0.2">
      <c r="A100" s="40"/>
      <c r="B100" s="40"/>
      <c r="C100" s="40"/>
      <c r="D100" s="40"/>
      <c r="E100" s="40"/>
      <c r="F100" s="40"/>
      <c r="G100" s="40"/>
      <c r="H100" s="40"/>
      <c r="I100" s="40"/>
      <c r="J100" s="40"/>
      <c r="K100" s="40"/>
    </row>
    <row r="101" spans="1:11" ht="18.75" customHeight="1" x14ac:dyDescent="0.2">
      <c r="A101" s="41"/>
      <c r="B101" s="41"/>
      <c r="C101" s="41"/>
      <c r="D101" s="41"/>
      <c r="E101" s="41"/>
      <c r="F101" s="41"/>
      <c r="G101" s="41"/>
      <c r="H101" s="41"/>
      <c r="I101" s="41"/>
      <c r="J101" s="41"/>
      <c r="K101" s="41"/>
    </row>
    <row r="102" spans="1:11" ht="18.75" customHeight="1" x14ac:dyDescent="0.2">
      <c r="A102" s="41"/>
      <c r="B102" s="41"/>
      <c r="C102" s="41"/>
      <c r="D102" s="41"/>
      <c r="E102" s="41"/>
      <c r="F102" s="41"/>
      <c r="G102" s="41"/>
      <c r="H102" s="41"/>
      <c r="I102" s="41"/>
      <c r="J102" s="41"/>
      <c r="K102" s="41"/>
    </row>
    <row r="103" spans="1:11" ht="18.75" customHeight="1" x14ac:dyDescent="0.2">
      <c r="A103" s="40"/>
      <c r="B103" s="41"/>
      <c r="C103" s="41"/>
      <c r="D103" s="41"/>
      <c r="E103" s="41"/>
      <c r="F103" s="41"/>
      <c r="G103" s="41"/>
      <c r="H103" s="41"/>
      <c r="I103" s="41"/>
      <c r="J103" s="41"/>
      <c r="K103" s="41"/>
    </row>
    <row r="104" spans="1:11" ht="18.75" customHeight="1" x14ac:dyDescent="0.2">
      <c r="A104" s="40"/>
      <c r="B104" s="42"/>
      <c r="C104" s="42"/>
      <c r="D104" s="42"/>
      <c r="E104" s="42"/>
      <c r="F104" s="42"/>
      <c r="G104" s="42"/>
      <c r="H104" s="42"/>
      <c r="I104" s="42"/>
      <c r="J104" s="42"/>
      <c r="K104" s="42"/>
    </row>
    <row r="105" spans="1:11" ht="18.75" customHeight="1" x14ac:dyDescent="0.2">
      <c r="A105" s="40"/>
      <c r="B105" s="42"/>
      <c r="C105" s="42"/>
      <c r="D105" s="42"/>
      <c r="E105" s="42"/>
      <c r="F105" s="42"/>
      <c r="G105" s="42"/>
      <c r="H105" s="42"/>
      <c r="I105" s="42"/>
      <c r="J105" s="42"/>
      <c r="K105" s="42"/>
    </row>
    <row r="106" spans="1:11" ht="18.75" customHeight="1" x14ac:dyDescent="0.2">
      <c r="A106" s="40"/>
      <c r="B106" s="42"/>
      <c r="C106" s="42"/>
      <c r="D106" s="42"/>
      <c r="E106" s="42"/>
      <c r="F106" s="42"/>
      <c r="G106" s="42"/>
      <c r="H106" s="42"/>
      <c r="I106" s="42"/>
      <c r="J106" s="42"/>
      <c r="K106" s="42"/>
    </row>
    <row r="107" spans="1:11" ht="18.75" customHeight="1" x14ac:dyDescent="0.2">
      <c r="A107" s="40"/>
      <c r="B107" s="41"/>
      <c r="C107" s="41"/>
      <c r="D107" s="41"/>
      <c r="E107" s="41"/>
      <c r="F107" s="41"/>
      <c r="G107" s="41"/>
      <c r="H107" s="41"/>
      <c r="I107" s="41"/>
      <c r="J107" s="41"/>
      <c r="K107" s="41"/>
    </row>
    <row r="108" spans="1:11" ht="9" customHeight="1" x14ac:dyDescent="0.2">
      <c r="A108" s="40"/>
      <c r="B108" s="41"/>
      <c r="C108" s="41"/>
      <c r="D108" s="41"/>
      <c r="E108" s="41"/>
      <c r="F108" s="41"/>
      <c r="G108" s="41"/>
      <c r="H108" s="41"/>
      <c r="I108" s="41"/>
      <c r="J108" s="41"/>
      <c r="K108" s="41"/>
    </row>
    <row r="109" spans="1:11" ht="18" customHeight="1" x14ac:dyDescent="0.2">
      <c r="A109" s="40"/>
      <c r="B109" s="41"/>
      <c r="C109" s="41"/>
      <c r="D109" s="41"/>
      <c r="F109" s="100" t="s">
        <v>154</v>
      </c>
      <c r="G109" s="101"/>
      <c r="I109" s="40" t="str">
        <f>道路掘削許可申請入力シート!AC2</f>
        <v>松本市長　　臥雲　義尚</v>
      </c>
      <c r="J109" s="43"/>
      <c r="K109" s="44"/>
    </row>
    <row r="110" spans="1:11" ht="9.75" customHeight="1" x14ac:dyDescent="0.2">
      <c r="A110" s="40"/>
      <c r="B110" s="40"/>
      <c r="C110" s="40"/>
      <c r="D110" s="40"/>
      <c r="E110" s="40"/>
      <c r="F110" s="40"/>
      <c r="G110" s="40"/>
      <c r="H110" s="40"/>
      <c r="I110" s="40"/>
      <c r="J110" s="40"/>
      <c r="K110" s="40"/>
    </row>
    <row r="111" spans="1:11" ht="16.5" customHeight="1" x14ac:dyDescent="0.2">
      <c r="A111" s="40"/>
      <c r="B111" s="40"/>
      <c r="C111" s="40"/>
      <c r="D111" s="40"/>
      <c r="E111" s="40"/>
      <c r="F111" s="40"/>
      <c r="G111" s="40"/>
      <c r="H111" s="40"/>
      <c r="I111" s="40"/>
      <c r="J111" s="40"/>
      <c r="K111" s="40"/>
    </row>
    <row r="112" spans="1:11" ht="16.5" customHeight="1" x14ac:dyDescent="0.2">
      <c r="A112" s="40"/>
      <c r="B112" s="40"/>
      <c r="C112" s="40"/>
      <c r="D112" s="40"/>
      <c r="E112" s="40"/>
      <c r="F112" s="40"/>
      <c r="G112" s="40"/>
      <c r="H112" s="40"/>
      <c r="I112" s="40"/>
      <c r="J112" s="40"/>
      <c r="K112" s="40"/>
    </row>
    <row r="113" spans="2:13" ht="25.5" customHeight="1" x14ac:dyDescent="0.2">
      <c r="B113" s="6"/>
      <c r="C113" s="6"/>
      <c r="D113" s="6"/>
      <c r="E113" s="6"/>
      <c r="F113" s="5"/>
      <c r="G113" s="6"/>
      <c r="H113" s="6"/>
      <c r="I113" s="6"/>
      <c r="J113" s="6"/>
      <c r="K113" s="56"/>
    </row>
    <row r="114" spans="2:13" ht="16.5" customHeight="1" x14ac:dyDescent="0.2">
      <c r="I114" s="233" t="s">
        <v>151</v>
      </c>
      <c r="J114" s="233"/>
      <c r="K114" s="233"/>
    </row>
    <row r="115" spans="2:13" ht="16.5" customHeight="1" x14ac:dyDescent="0.2">
      <c r="M115" s="104" t="s">
        <v>156</v>
      </c>
    </row>
    <row r="116" spans="2:13" ht="21.75" customHeight="1" x14ac:dyDescent="0.2">
      <c r="B116" s="57" t="s">
        <v>76</v>
      </c>
      <c r="C116" s="57"/>
      <c r="D116" s="29"/>
      <c r="E116" s="29"/>
      <c r="F116" s="29"/>
      <c r="G116" s="29"/>
      <c r="H116" s="29"/>
      <c r="I116" s="29"/>
      <c r="J116" s="29"/>
      <c r="K116" s="29"/>
    </row>
    <row r="117" spans="2:13" ht="23.25" customHeight="1" x14ac:dyDescent="0.2">
      <c r="I117" s="233"/>
      <c r="J117" s="233"/>
      <c r="K117" s="233"/>
    </row>
    <row r="118" spans="2:13" ht="24" customHeight="1" x14ac:dyDescent="0.2">
      <c r="E118" s="58"/>
      <c r="F118" s="58"/>
      <c r="G118" s="58"/>
      <c r="H118" s="57"/>
      <c r="I118" s="57" t="s">
        <v>77</v>
      </c>
      <c r="J118" s="57"/>
    </row>
    <row r="119" spans="2:13" ht="27" customHeight="1" x14ac:dyDescent="0.2">
      <c r="E119" s="58"/>
      <c r="F119" s="58"/>
      <c r="G119" s="58"/>
      <c r="H119" s="58"/>
      <c r="I119" s="252" t="s">
        <v>78</v>
      </c>
      <c r="J119" s="252"/>
      <c r="K119" s="252"/>
    </row>
    <row r="120" spans="2:13" ht="27" customHeight="1" x14ac:dyDescent="0.2">
      <c r="E120" s="58"/>
      <c r="F120" s="58"/>
      <c r="G120" s="58"/>
      <c r="H120" s="58"/>
      <c r="I120" s="96"/>
      <c r="J120" s="96"/>
      <c r="K120" s="96"/>
    </row>
    <row r="121" spans="2:13" ht="27" customHeight="1" x14ac:dyDescent="0.2">
      <c r="E121" s="102"/>
      <c r="F121" s="102"/>
      <c r="G121" s="102"/>
      <c r="H121" s="102"/>
      <c r="I121" s="102"/>
    </row>
    <row r="122" spans="2:13" ht="23.4" x14ac:dyDescent="0.2">
      <c r="E122" s="234" t="s">
        <v>63</v>
      </c>
      <c r="F122" s="234"/>
      <c r="G122" s="234"/>
      <c r="H122" s="234"/>
      <c r="I122" s="234"/>
    </row>
    <row r="123" spans="2:13" ht="27.75" customHeight="1" x14ac:dyDescent="0.2"/>
    <row r="124" spans="2:13" ht="33" customHeight="1" x14ac:dyDescent="0.2">
      <c r="B124" s="193" t="s">
        <v>0</v>
      </c>
      <c r="C124" s="194"/>
      <c r="D124" s="194"/>
      <c r="E124" s="204" t="str">
        <f>E10</f>
        <v>下水道施設（取付管）設置工事のため</v>
      </c>
      <c r="F124" s="205"/>
      <c r="G124" s="205"/>
      <c r="H124" s="205"/>
      <c r="I124" s="205"/>
      <c r="J124" s="205"/>
      <c r="K124" s="206"/>
    </row>
    <row r="125" spans="2:13" ht="27" customHeight="1" x14ac:dyDescent="0.2">
      <c r="B125" s="186" t="s">
        <v>1</v>
      </c>
      <c r="C125" s="187"/>
      <c r="D125" s="188"/>
      <c r="E125" s="27" t="s">
        <v>2</v>
      </c>
      <c r="F125" s="18" t="s">
        <v>20</v>
      </c>
      <c r="G125" s="237" t="str">
        <f>G11</f>
        <v>1234・1235</v>
      </c>
      <c r="H125" s="237"/>
      <c r="I125" s="10" t="s">
        <v>21</v>
      </c>
      <c r="J125" s="202" t="s">
        <v>30</v>
      </c>
      <c r="K125" s="203"/>
    </row>
    <row r="126" spans="2:13" ht="30" customHeight="1" x14ac:dyDescent="0.2">
      <c r="B126" s="189"/>
      <c r="C126" s="190"/>
      <c r="D126" s="191"/>
      <c r="E126" s="27" t="s">
        <v>35</v>
      </c>
      <c r="F126" s="18" t="s">
        <v>3</v>
      </c>
      <c r="G126" s="205" t="str">
        <f>G12</f>
        <v>丸の内12-34 先から 丸の内43-21先</v>
      </c>
      <c r="H126" s="205"/>
      <c r="I126" s="205"/>
      <c r="J126" s="205"/>
      <c r="K126" s="206"/>
    </row>
    <row r="127" spans="2:13" ht="27" customHeight="1" x14ac:dyDescent="0.2">
      <c r="B127" s="193" t="s">
        <v>4</v>
      </c>
      <c r="C127" s="194"/>
      <c r="D127" s="195"/>
      <c r="E127" s="250" t="str">
        <f>E13</f>
        <v>令和○年○月○日</v>
      </c>
      <c r="F127" s="251"/>
      <c r="G127" s="20" t="s">
        <v>80</v>
      </c>
      <c r="H127" s="251" t="str">
        <f>H13</f>
        <v>令和○年○月○日</v>
      </c>
      <c r="I127" s="251"/>
      <c r="J127" s="16" t="s">
        <v>81</v>
      </c>
      <c r="K127" s="19" t="str">
        <f>K13</f>
        <v>○　日間</v>
      </c>
    </row>
    <row r="128" spans="2:13" ht="27" customHeight="1" x14ac:dyDescent="0.2">
      <c r="B128" s="193" t="s">
        <v>31</v>
      </c>
      <c r="C128" s="194"/>
      <c r="D128" s="195"/>
      <c r="E128" s="24" t="s">
        <v>32</v>
      </c>
      <c r="F128" s="103" t="s">
        <v>49</v>
      </c>
      <c r="G128" s="22" t="s">
        <v>33</v>
      </c>
      <c r="H128" s="16"/>
      <c r="I128" s="16"/>
      <c r="J128" s="16"/>
      <c r="K128" s="23" t="s">
        <v>34</v>
      </c>
    </row>
    <row r="129" spans="2:11" ht="27" customHeight="1" x14ac:dyDescent="0.2">
      <c r="B129" s="193" t="s">
        <v>47</v>
      </c>
      <c r="C129" s="194"/>
      <c r="D129" s="195"/>
      <c r="E129" s="25" t="s">
        <v>50</v>
      </c>
      <c r="F129" s="231" t="s">
        <v>55</v>
      </c>
      <c r="G129" s="231"/>
      <c r="H129" s="231"/>
      <c r="I129" s="231" t="s">
        <v>139</v>
      </c>
      <c r="J129" s="231"/>
      <c r="K129" s="241"/>
    </row>
    <row r="130" spans="2:11" ht="24.75" customHeight="1" x14ac:dyDescent="0.2">
      <c r="B130" s="221" t="s">
        <v>53</v>
      </c>
      <c r="C130" s="222"/>
      <c r="D130" s="223"/>
      <c r="E130" s="224" t="s">
        <v>51</v>
      </c>
      <c r="F130" s="225"/>
      <c r="G130" s="26" t="s">
        <v>93</v>
      </c>
      <c r="H130" s="196">
        <f>H16</f>
        <v>0</v>
      </c>
      <c r="I130" s="196"/>
      <c r="J130" s="196"/>
      <c r="K130" s="62" t="s">
        <v>23</v>
      </c>
    </row>
    <row r="131" spans="2:11" ht="24.75" customHeight="1" x14ac:dyDescent="0.2">
      <c r="B131" s="226" t="s">
        <v>54</v>
      </c>
      <c r="C131" s="227"/>
      <c r="D131" s="228"/>
      <c r="E131" s="248" t="str">
        <f>E17</f>
        <v>令和○年○月</v>
      </c>
      <c r="F131" s="249"/>
      <c r="G131" s="38" t="s">
        <v>56</v>
      </c>
      <c r="H131" s="192" t="s">
        <v>57</v>
      </c>
      <c r="I131" s="192"/>
      <c r="J131" s="63" t="str">
        <f>J17</f>
        <v>○○</v>
      </c>
      <c r="K131" s="39" t="s">
        <v>58</v>
      </c>
    </row>
    <row r="132" spans="2:11" ht="27" customHeight="1" x14ac:dyDescent="0.2">
      <c r="B132" s="193" t="s">
        <v>5</v>
      </c>
      <c r="C132" s="194"/>
      <c r="D132" s="195"/>
      <c r="E132" s="4" t="s">
        <v>24</v>
      </c>
      <c r="F132" s="16"/>
      <c r="G132" s="16"/>
      <c r="H132" s="16"/>
      <c r="I132" s="16"/>
      <c r="J132" s="16"/>
      <c r="K132" s="19" t="s">
        <v>23</v>
      </c>
    </row>
    <row r="133" spans="2:11" ht="27" customHeight="1" x14ac:dyDescent="0.2">
      <c r="B133" s="186" t="s">
        <v>6</v>
      </c>
      <c r="C133" s="187"/>
      <c r="D133" s="188"/>
      <c r="E133" s="30" t="s">
        <v>25</v>
      </c>
      <c r="F133" s="246" t="str">
        <f>F19</f>
        <v>(株)松本建設</v>
      </c>
      <c r="G133" s="246"/>
      <c r="H133" s="246"/>
      <c r="I133" s="33" t="s">
        <v>40</v>
      </c>
      <c r="J133" s="34"/>
      <c r="K133" s="35"/>
    </row>
    <row r="134" spans="2:11" ht="27" customHeight="1" x14ac:dyDescent="0.2">
      <c r="B134" s="189"/>
      <c r="C134" s="190"/>
      <c r="D134" s="191"/>
      <c r="E134" s="31" t="s">
        <v>26</v>
      </c>
      <c r="F134" s="247" t="str">
        <f>F20</f>
        <v>松本　太郎</v>
      </c>
      <c r="G134" s="247"/>
      <c r="H134" s="247"/>
      <c r="I134" s="32" t="s">
        <v>41</v>
      </c>
      <c r="J134" s="210" t="str">
        <f>J20</f>
        <v>000-0000-0000</v>
      </c>
      <c r="K134" s="211"/>
    </row>
    <row r="135" spans="2:11" ht="27" customHeight="1" x14ac:dyDescent="0.2">
      <c r="B135" s="193" t="s">
        <v>7</v>
      </c>
      <c r="C135" s="194"/>
      <c r="D135" s="195"/>
      <c r="E135" s="4"/>
      <c r="F135" s="16"/>
      <c r="G135" s="16"/>
      <c r="H135" s="16"/>
      <c r="I135" s="16"/>
      <c r="J135" s="16"/>
      <c r="K135" s="10"/>
    </row>
    <row r="136" spans="2:11" s="6" customFormat="1" ht="24" customHeight="1" x14ac:dyDescent="0.2"/>
    <row r="137" spans="2:11" ht="24" customHeight="1" x14ac:dyDescent="0.2">
      <c r="B137" s="5"/>
      <c r="C137" s="21"/>
      <c r="E137" s="6"/>
      <c r="F137" s="6"/>
      <c r="G137" s="6"/>
      <c r="H137" s="6"/>
      <c r="I137" s="6"/>
      <c r="J137" s="6"/>
      <c r="K137" s="6"/>
    </row>
    <row r="138" spans="2:11" ht="15" customHeight="1" x14ac:dyDescent="0.2">
      <c r="B138" s="6"/>
      <c r="C138" s="6"/>
      <c r="D138" s="21"/>
      <c r="E138" s="6"/>
      <c r="F138" s="6"/>
      <c r="G138" s="6"/>
      <c r="H138" s="6"/>
      <c r="I138" s="6"/>
      <c r="J138" s="6"/>
      <c r="K138" s="6"/>
    </row>
    <row r="139" spans="2:11" ht="25.5" customHeight="1" x14ac:dyDescent="0.2">
      <c r="B139" s="6"/>
      <c r="C139" s="6"/>
      <c r="E139" s="6"/>
      <c r="F139" s="6"/>
      <c r="G139" s="6"/>
      <c r="H139" s="6"/>
      <c r="I139" s="6"/>
      <c r="J139" s="6"/>
      <c r="K139" s="5"/>
    </row>
    <row r="140" spans="2:11" ht="25.5" customHeight="1" x14ac:dyDescent="0.2">
      <c r="B140" s="6"/>
      <c r="C140" s="47"/>
      <c r="D140" s="5"/>
      <c r="E140" s="5"/>
      <c r="F140" s="6"/>
      <c r="G140" s="6"/>
      <c r="H140" s="95"/>
      <c r="I140" s="6"/>
      <c r="J140" s="6"/>
      <c r="K140" s="59"/>
    </row>
    <row r="141" spans="2:11" ht="25.5" customHeight="1" x14ac:dyDescent="0.2">
      <c r="B141" s="6"/>
      <c r="C141" s="47"/>
      <c r="D141" s="5"/>
      <c r="E141" s="5"/>
      <c r="F141" s="6"/>
      <c r="G141" s="6"/>
      <c r="H141" s="6"/>
      <c r="I141" s="6"/>
      <c r="J141" s="6"/>
      <c r="K141" s="5"/>
    </row>
    <row r="142" spans="2:11" ht="25.5" customHeight="1" x14ac:dyDescent="0.2">
      <c r="B142" s="47"/>
      <c r="C142" s="47"/>
      <c r="D142" s="5"/>
      <c r="E142" s="5"/>
      <c r="F142" s="5"/>
      <c r="G142" s="5"/>
      <c r="H142" s="5"/>
      <c r="I142" s="50"/>
      <c r="J142" s="50"/>
      <c r="K142" s="50"/>
    </row>
    <row r="143" spans="2:11" ht="25.5" customHeight="1" x14ac:dyDescent="0.2">
      <c r="B143" s="47"/>
      <c r="C143" s="47"/>
      <c r="D143" s="5"/>
      <c r="E143" s="5"/>
      <c r="F143" s="5"/>
      <c r="G143" s="5"/>
      <c r="H143" s="5"/>
      <c r="I143" s="5"/>
      <c r="J143" s="60"/>
      <c r="K143" s="50"/>
    </row>
    <row r="144" spans="2:11" ht="25.5" customHeight="1" x14ac:dyDescent="0.2">
      <c r="B144" s="47"/>
      <c r="C144" s="51"/>
      <c r="D144" s="6"/>
      <c r="E144" s="6"/>
      <c r="F144" s="6"/>
      <c r="G144" s="61"/>
      <c r="H144" s="6"/>
      <c r="I144" s="6"/>
      <c r="J144" s="6"/>
      <c r="K144" s="6"/>
    </row>
  </sheetData>
  <mergeCells count="107">
    <mergeCell ref="B131:D131"/>
    <mergeCell ref="E131:F131"/>
    <mergeCell ref="H131:I131"/>
    <mergeCell ref="I129:K129"/>
    <mergeCell ref="B130:D130"/>
    <mergeCell ref="E130:F130"/>
    <mergeCell ref="I15:K15"/>
    <mergeCell ref="B132:D132"/>
    <mergeCell ref="B135:D135"/>
    <mergeCell ref="B129:D129"/>
    <mergeCell ref="F129:H129"/>
    <mergeCell ref="B133:D134"/>
    <mergeCell ref="F133:H133"/>
    <mergeCell ref="F134:H134"/>
    <mergeCell ref="B127:D127"/>
    <mergeCell ref="B128:D128"/>
    <mergeCell ref="J134:K134"/>
    <mergeCell ref="E127:F127"/>
    <mergeCell ref="H127:I127"/>
    <mergeCell ref="J125:K125"/>
    <mergeCell ref="I114:K114"/>
    <mergeCell ref="I117:K117"/>
    <mergeCell ref="I119:K119"/>
    <mergeCell ref="E78:F78"/>
    <mergeCell ref="B18:D18"/>
    <mergeCell ref="B124:D124"/>
    <mergeCell ref="B125:D126"/>
    <mergeCell ref="G125:H125"/>
    <mergeCell ref="B21:D21"/>
    <mergeCell ref="F24:G24"/>
    <mergeCell ref="H24:J24"/>
    <mergeCell ref="F25:G26"/>
    <mergeCell ref="D57:E57"/>
    <mergeCell ref="F57:G57"/>
    <mergeCell ref="E122:I122"/>
    <mergeCell ref="B80:D80"/>
    <mergeCell ref="I68:K68"/>
    <mergeCell ref="B79:D79"/>
    <mergeCell ref="C57:C60"/>
    <mergeCell ref="B19:D20"/>
    <mergeCell ref="F19:H19"/>
    <mergeCell ref="F20:H20"/>
    <mergeCell ref="H78:I78"/>
    <mergeCell ref="I1:K1"/>
    <mergeCell ref="I2:K2"/>
    <mergeCell ref="E4:I4"/>
    <mergeCell ref="E5:I5"/>
    <mergeCell ref="J11:K11"/>
    <mergeCell ref="E10:K10"/>
    <mergeCell ref="E6:I6"/>
    <mergeCell ref="B11:D12"/>
    <mergeCell ref="G11:H11"/>
    <mergeCell ref="B10:D10"/>
    <mergeCell ref="G12:K12"/>
    <mergeCell ref="E13:F13"/>
    <mergeCell ref="H13:I13"/>
    <mergeCell ref="B16:D16"/>
    <mergeCell ref="E16:F16"/>
    <mergeCell ref="B17:D17"/>
    <mergeCell ref="E17:F17"/>
    <mergeCell ref="B14:D14"/>
    <mergeCell ref="B15:D15"/>
    <mergeCell ref="F15:H15"/>
    <mergeCell ref="B13:D13"/>
    <mergeCell ref="H16:J16"/>
    <mergeCell ref="H17:I17"/>
    <mergeCell ref="J20:K20"/>
    <mergeCell ref="B42:D42"/>
    <mergeCell ref="B43:D44"/>
    <mergeCell ref="B45:D45"/>
    <mergeCell ref="B46:D46"/>
    <mergeCell ref="B47:D47"/>
    <mergeCell ref="B50:D50"/>
    <mergeCell ref="J76:K76"/>
    <mergeCell ref="B51:D52"/>
    <mergeCell ref="E49:F49"/>
    <mergeCell ref="B53:D53"/>
    <mergeCell ref="H25:J26"/>
    <mergeCell ref="E21:K21"/>
    <mergeCell ref="B48:D49"/>
    <mergeCell ref="J43:K43"/>
    <mergeCell ref="H49:I49"/>
    <mergeCell ref="E124:K124"/>
    <mergeCell ref="G126:K126"/>
    <mergeCell ref="B78:D78"/>
    <mergeCell ref="J59:K59"/>
    <mergeCell ref="J60:K60"/>
    <mergeCell ref="H63:I63"/>
    <mergeCell ref="J63:K63"/>
    <mergeCell ref="H64:I64"/>
    <mergeCell ref="J64:K64"/>
    <mergeCell ref="B59:B63"/>
    <mergeCell ref="B76:D77"/>
    <mergeCell ref="B75:D75"/>
    <mergeCell ref="E59:E60"/>
    <mergeCell ref="F59:F60"/>
    <mergeCell ref="G59:G60"/>
    <mergeCell ref="D59:D60"/>
    <mergeCell ref="H59:H60"/>
    <mergeCell ref="B81:D82"/>
    <mergeCell ref="E82:F82"/>
    <mergeCell ref="B83:D83"/>
    <mergeCell ref="B84:D85"/>
    <mergeCell ref="B86:D86"/>
    <mergeCell ref="H130:J130"/>
    <mergeCell ref="H57:H58"/>
    <mergeCell ref="I57:K57"/>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rowBreaks count="3" manualBreakCount="3">
    <brk id="32" max="10" man="1"/>
    <brk id="65" max="10" man="1"/>
    <brk id="11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Zeros="0" view="pageBreakPreview" zoomScaleNormal="100" zoomScaleSheetLayoutView="100" workbookViewId="0"/>
  </sheetViews>
  <sheetFormatPr defaultColWidth="6" defaultRowHeight="13.2" x14ac:dyDescent="0.2"/>
  <cols>
    <col min="1" max="1" width="3.88671875" style="77" customWidth="1"/>
    <col min="2" max="2" width="6" style="77" customWidth="1"/>
    <col min="3" max="3" width="6.8867187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7" width="3" style="77" customWidth="1"/>
    <col min="18" max="18" width="5" style="77" customWidth="1"/>
    <col min="19" max="19" width="9.44140625" style="77" customWidth="1"/>
    <col min="20" max="16384" width="6" style="77"/>
  </cols>
  <sheetData>
    <row r="1" spans="1:21" x14ac:dyDescent="0.2">
      <c r="A1" s="65" t="s">
        <v>140</v>
      </c>
    </row>
    <row r="2" spans="1:21" ht="6.75" customHeight="1" x14ac:dyDescent="0.2">
      <c r="A2" s="65"/>
    </row>
    <row r="3" spans="1:21" ht="26.25" customHeight="1" x14ac:dyDescent="0.2">
      <c r="A3" s="262" t="s">
        <v>141</v>
      </c>
      <c r="B3" s="262"/>
      <c r="C3" s="262"/>
      <c r="D3" s="262"/>
      <c r="E3" s="262"/>
      <c r="F3" s="262"/>
      <c r="G3" s="262"/>
      <c r="H3" s="262"/>
      <c r="I3" s="262"/>
      <c r="J3" s="262"/>
      <c r="K3" s="262"/>
      <c r="L3" s="262"/>
      <c r="M3" s="262"/>
      <c r="N3" s="262"/>
      <c r="O3" s="262"/>
      <c r="P3" s="262"/>
      <c r="Q3" s="262"/>
      <c r="R3" s="262"/>
      <c r="S3" s="262"/>
    </row>
    <row r="4" spans="1:21" ht="17.25" customHeight="1" x14ac:dyDescent="0.2">
      <c r="A4" s="120"/>
      <c r="B4" s="120"/>
      <c r="C4" s="120"/>
      <c r="D4" s="120"/>
      <c r="E4" s="120"/>
      <c r="F4" s="120"/>
      <c r="G4" s="120"/>
      <c r="H4" s="120"/>
      <c r="I4" s="120"/>
      <c r="J4" s="120"/>
      <c r="K4" s="120"/>
      <c r="L4" s="120"/>
      <c r="M4" s="120"/>
      <c r="N4" s="120"/>
      <c r="O4" s="120"/>
      <c r="P4" s="120"/>
      <c r="Q4" s="120"/>
      <c r="R4" s="120"/>
      <c r="S4" s="120"/>
    </row>
    <row r="5" spans="1:21" ht="13.5" customHeight="1" x14ac:dyDescent="0.2">
      <c r="A5" s="74"/>
      <c r="B5" s="74"/>
      <c r="C5" s="74"/>
      <c r="D5" s="74"/>
      <c r="E5" s="74"/>
      <c r="F5" s="74"/>
      <c r="G5" s="74"/>
      <c r="H5" s="74"/>
      <c r="I5" s="74"/>
      <c r="J5" s="74"/>
      <c r="K5" s="74"/>
      <c r="L5" s="74"/>
      <c r="M5" s="74"/>
      <c r="N5" s="74"/>
      <c r="O5" s="74"/>
      <c r="P5" s="74"/>
      <c r="Q5" s="74"/>
      <c r="R5" s="74"/>
      <c r="S5" s="74"/>
    </row>
    <row r="6" spans="1:21" x14ac:dyDescent="0.2">
      <c r="S6" s="73" t="s">
        <v>152</v>
      </c>
    </row>
    <row r="7" spans="1:21" ht="16.2" x14ac:dyDescent="0.2">
      <c r="A7" s="65" t="s">
        <v>134</v>
      </c>
      <c r="U7" s="104" t="s">
        <v>156</v>
      </c>
    </row>
    <row r="8" spans="1:21" ht="21" customHeight="1" x14ac:dyDescent="0.2">
      <c r="L8" s="65" t="s">
        <v>120</v>
      </c>
      <c r="M8" s="77" t="s">
        <v>135</v>
      </c>
    </row>
    <row r="9" spans="1:21" ht="21" customHeight="1" x14ac:dyDescent="0.2">
      <c r="L9" s="65" t="s">
        <v>121</v>
      </c>
      <c r="M9" s="77" t="str">
        <f>道路掘削許可申請入力シート!AC2</f>
        <v>松本市長　　臥雲　義尚</v>
      </c>
    </row>
    <row r="10" spans="1:21" ht="21" customHeight="1" x14ac:dyDescent="0.2">
      <c r="L10" s="65" t="s">
        <v>122</v>
      </c>
      <c r="M10" s="77" t="s">
        <v>144</v>
      </c>
    </row>
    <row r="11" spans="1:21" ht="21" customHeight="1" x14ac:dyDescent="0.2">
      <c r="L11" s="17" t="s">
        <v>149</v>
      </c>
      <c r="M11" s="65" t="str">
        <f>道路掘削許可申請入力シート!G3&amp;"　"&amp;道路掘削許可申請入力シート!J3&amp;"　"&amp;道路掘削許可申請入力シート!M3</f>
        <v>下水道課　管路担当　</v>
      </c>
      <c r="N11" s="65"/>
    </row>
    <row r="12" spans="1:21" ht="52.5" customHeight="1" x14ac:dyDescent="0.2">
      <c r="B12" s="263" t="str">
        <f>"　"&amp;道路掘削許可申請入力シート!AC24&amp;"付け松本市指令管第 "&amp;道路掘削許可申請入力シート!G25&amp;" 号で許可を受けた市道占用工事（路面舗装仮復旧）が完了したので、松本市市道の占用等に関する規則第10条の規定により、次のとおり届け出ます。"</f>
        <v>　令和 ● 年 ● 月 ● 日付け松本市指令管第 ●● 号で許可を受けた市道占用工事（路面舗装仮復旧）が完了したので、松本市市道の占用等に関する規則第10条の規定により、次のとおり届け出ます。</v>
      </c>
      <c r="C12" s="263"/>
      <c r="D12" s="263"/>
      <c r="E12" s="263"/>
      <c r="F12" s="263"/>
      <c r="G12" s="263"/>
      <c r="H12" s="263"/>
      <c r="I12" s="263"/>
      <c r="J12" s="263"/>
      <c r="K12" s="263"/>
      <c r="L12" s="263"/>
      <c r="M12" s="263"/>
      <c r="N12" s="263"/>
      <c r="O12" s="263"/>
      <c r="P12" s="263"/>
      <c r="Q12" s="263"/>
      <c r="R12" s="263"/>
      <c r="S12" s="76"/>
    </row>
    <row r="14" spans="1:21"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1" ht="30.75" customHeight="1" x14ac:dyDescent="0.2">
      <c r="A15" s="264"/>
      <c r="B15" s="265"/>
      <c r="C15" s="265"/>
      <c r="D15" s="266"/>
      <c r="E15" s="256" t="s">
        <v>101</v>
      </c>
      <c r="F15" s="258"/>
      <c r="G15" s="268" t="s">
        <v>102</v>
      </c>
      <c r="H15" s="267"/>
      <c r="I15" s="116"/>
      <c r="J15" s="260" t="str">
        <f>道路掘削許可申請入力シート!AC5</f>
        <v>丸の内12-34 先から 丸の内43-21先</v>
      </c>
      <c r="K15" s="260"/>
      <c r="L15" s="260"/>
      <c r="M15" s="260"/>
      <c r="N15" s="260"/>
      <c r="O15" s="260"/>
      <c r="P15" s="260"/>
      <c r="Q15" s="260"/>
      <c r="R15" s="260"/>
      <c r="S15" s="261"/>
    </row>
    <row r="16" spans="1:21" ht="30.7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0.75" customHeight="1" x14ac:dyDescent="0.2">
      <c r="A17" s="256" t="s">
        <v>104</v>
      </c>
      <c r="B17" s="257"/>
      <c r="C17" s="257"/>
      <c r="D17" s="258"/>
      <c r="E17" s="71"/>
      <c r="F17" s="259" t="str">
        <f>IF(道路掘削許可申請入力シート!I7=0,"令和　　年　　月　　日",道路掘削許可申請入力シート!I7)</f>
        <v>令和○年○月○日</v>
      </c>
      <c r="G17" s="259"/>
      <c r="H17" s="259"/>
      <c r="I17" s="259"/>
      <c r="J17" s="259"/>
      <c r="K17" s="69" t="s">
        <v>59</v>
      </c>
      <c r="L17" s="259" t="str">
        <f>IF(道路掘削許可申請入力シート!I8=0,"令和　　年　　月　　日",道路掘削許可申請入力シート!I8)</f>
        <v>令和○年○月○日</v>
      </c>
      <c r="M17" s="259"/>
      <c r="N17" s="259"/>
      <c r="O17" s="259"/>
      <c r="P17" s="270" t="str">
        <f>IF(道路掘削許可申請入力シート!I9="","までのうち    日間","までのうち"&amp;道路掘削許可申請入力シート!I9&amp;"日間")</f>
        <v>までのうち○日間</v>
      </c>
      <c r="Q17" s="270"/>
      <c r="R17" s="270"/>
      <c r="S17" s="271"/>
    </row>
    <row r="18" spans="1:19" ht="30.75" customHeight="1" x14ac:dyDescent="0.2">
      <c r="A18" s="256" t="s">
        <v>142</v>
      </c>
      <c r="B18" s="257"/>
      <c r="C18" s="257"/>
      <c r="D18" s="257"/>
      <c r="E18" s="257"/>
      <c r="F18" s="258"/>
      <c r="G18" s="283" t="str">
        <f>IF(道路掘削許可申請入力シート!I10=0,"令和　　年　月　日",道路掘削許可申請入力シート!I10)</f>
        <v>令和●年●月●日</v>
      </c>
      <c r="H18" s="284"/>
      <c r="I18" s="284"/>
      <c r="J18" s="284"/>
      <c r="K18" s="284"/>
      <c r="L18" s="284"/>
      <c r="M18" s="284"/>
      <c r="N18" s="284"/>
      <c r="O18" s="284"/>
      <c r="P18" s="284"/>
      <c r="Q18" s="284"/>
      <c r="R18" s="284"/>
      <c r="S18" s="285"/>
    </row>
    <row r="19" spans="1:19" ht="30.75" customHeight="1" x14ac:dyDescent="0.2">
      <c r="A19" s="256" t="s">
        <v>143</v>
      </c>
      <c r="B19" s="257"/>
      <c r="C19" s="257"/>
      <c r="D19" s="257"/>
      <c r="E19" s="257"/>
      <c r="F19" s="258"/>
      <c r="G19" s="283" t="str">
        <f>IF(道路掘削許可申請入力シート!I12=0,"令和　　年　月　日",道路掘削許可申請入力シート!I12)</f>
        <v>令和○年○月</v>
      </c>
      <c r="H19" s="284"/>
      <c r="I19" s="284"/>
      <c r="J19" s="284"/>
      <c r="K19" s="284"/>
      <c r="L19" s="284"/>
      <c r="M19" s="284"/>
      <c r="N19" s="284"/>
      <c r="O19" s="284"/>
      <c r="P19" s="284"/>
      <c r="Q19" s="284"/>
      <c r="R19" s="284"/>
      <c r="S19" s="285"/>
    </row>
    <row r="20" spans="1:19" ht="30.75" customHeight="1" x14ac:dyDescent="0.2">
      <c r="A20" s="253" t="s">
        <v>105</v>
      </c>
      <c r="B20" s="254"/>
      <c r="C20" s="254"/>
      <c r="D20" s="255"/>
      <c r="E20" s="268" t="s">
        <v>106</v>
      </c>
      <c r="F20" s="267"/>
      <c r="G20" s="267"/>
      <c r="H20" s="269"/>
      <c r="I20" s="71"/>
      <c r="J20" s="260" t="str">
        <f>道路掘削許可申請入力シート!I18</f>
        <v>松本市丸の内123</v>
      </c>
      <c r="K20" s="260"/>
      <c r="L20" s="260"/>
      <c r="M20" s="260"/>
      <c r="N20" s="260"/>
      <c r="O20" s="260"/>
      <c r="P20" s="260"/>
      <c r="Q20" s="260"/>
      <c r="R20" s="260"/>
      <c r="S20" s="261"/>
    </row>
    <row r="21" spans="1:19" ht="30.75" customHeight="1" x14ac:dyDescent="0.2">
      <c r="A21" s="292"/>
      <c r="B21" s="293"/>
      <c r="C21" s="293"/>
      <c r="D21" s="294"/>
      <c r="E21" s="268" t="s">
        <v>107</v>
      </c>
      <c r="F21" s="267"/>
      <c r="G21" s="267"/>
      <c r="H21" s="269"/>
      <c r="I21" s="70"/>
      <c r="J21" s="260" t="str">
        <f>道路掘削許可申請入力シート!I19</f>
        <v>(株)松本建設</v>
      </c>
      <c r="K21" s="260"/>
      <c r="L21" s="260"/>
      <c r="M21" s="260"/>
      <c r="N21" s="260"/>
      <c r="O21" s="260"/>
      <c r="P21" s="260"/>
      <c r="Q21" s="260"/>
      <c r="R21" s="260"/>
      <c r="S21" s="261"/>
    </row>
    <row r="22" spans="1:19" ht="30.75" customHeight="1" x14ac:dyDescent="0.2">
      <c r="A22" s="292"/>
      <c r="B22" s="293"/>
      <c r="C22" s="293"/>
      <c r="D22" s="294"/>
      <c r="E22" s="268" t="s">
        <v>131</v>
      </c>
      <c r="F22" s="267"/>
      <c r="G22" s="267"/>
      <c r="H22" s="269"/>
      <c r="I22" s="70"/>
      <c r="J22" s="260" t="str">
        <f>道路掘削許可申請入力シート!I20</f>
        <v>00-0000</v>
      </c>
      <c r="K22" s="260"/>
      <c r="L22" s="260"/>
      <c r="M22" s="260"/>
      <c r="N22" s="260"/>
      <c r="O22" s="260"/>
      <c r="P22" s="260"/>
      <c r="Q22" s="260"/>
      <c r="R22" s="260"/>
      <c r="S22" s="261"/>
    </row>
    <row r="23" spans="1:19" ht="30.75" customHeight="1" x14ac:dyDescent="0.2">
      <c r="A23" s="292"/>
      <c r="B23" s="293"/>
      <c r="C23" s="293"/>
      <c r="D23" s="294"/>
      <c r="E23" s="286" t="s">
        <v>108</v>
      </c>
      <c r="F23" s="287"/>
      <c r="G23" s="287"/>
      <c r="H23" s="268" t="s">
        <v>109</v>
      </c>
      <c r="I23" s="267"/>
      <c r="J23" s="269"/>
      <c r="K23" s="273" t="str">
        <f>"　"&amp;道路掘削許可申請入力シート!I21</f>
        <v>　松本　太郎</v>
      </c>
      <c r="L23" s="260"/>
      <c r="M23" s="260"/>
      <c r="N23" s="260"/>
      <c r="O23" s="260"/>
      <c r="P23" s="260"/>
      <c r="Q23" s="260"/>
      <c r="R23" s="260"/>
      <c r="S23" s="261"/>
    </row>
    <row r="24" spans="1:19" ht="30.75" customHeight="1" x14ac:dyDescent="0.2">
      <c r="A24" s="264"/>
      <c r="B24" s="265"/>
      <c r="C24" s="265"/>
      <c r="D24" s="266"/>
      <c r="E24" s="298"/>
      <c r="F24" s="299"/>
      <c r="G24" s="299"/>
      <c r="H24" s="268" t="s">
        <v>131</v>
      </c>
      <c r="I24" s="267"/>
      <c r="J24" s="269"/>
      <c r="K24" s="273" t="str">
        <f>"　"&amp;道路掘削許可申請入力シート!I22</f>
        <v>　000-0000-0000</v>
      </c>
      <c r="L24" s="260"/>
      <c r="M24" s="260"/>
      <c r="N24" s="260"/>
      <c r="O24" s="260"/>
      <c r="P24" s="260"/>
      <c r="Q24" s="260"/>
      <c r="R24" s="260"/>
      <c r="S24" s="261"/>
    </row>
    <row r="25" spans="1:19" ht="7.5" customHeight="1" x14ac:dyDescent="0.2"/>
    <row r="26" spans="1:19" ht="23.25" customHeight="1" x14ac:dyDescent="0.2">
      <c r="A26" s="79" t="s">
        <v>13</v>
      </c>
      <c r="B26" s="274" t="s">
        <v>157</v>
      </c>
      <c r="C26" s="274"/>
      <c r="D26" s="274"/>
      <c r="E26" s="274"/>
      <c r="F26" s="274"/>
      <c r="G26" s="274"/>
      <c r="H26" s="274"/>
      <c r="I26" s="274"/>
      <c r="J26" s="274"/>
      <c r="K26" s="274"/>
      <c r="L26" s="274"/>
      <c r="M26" s="274"/>
      <c r="N26" s="274"/>
      <c r="O26" s="274"/>
      <c r="P26" s="274"/>
      <c r="Q26" s="274"/>
      <c r="R26" s="274"/>
      <c r="S26" s="274"/>
    </row>
    <row r="27" spans="1:19" ht="23.25" customHeight="1" x14ac:dyDescent="0.2">
      <c r="A27" s="79" t="s">
        <v>13</v>
      </c>
      <c r="B27" s="77" t="s">
        <v>111</v>
      </c>
    </row>
    <row r="28" spans="1:19" ht="7.5" customHeight="1" x14ac:dyDescent="0.2"/>
    <row r="29" spans="1:19" s="81" customFormat="1" ht="19.5" customHeight="1" x14ac:dyDescent="0.2">
      <c r="B29" s="268" t="s">
        <v>112</v>
      </c>
      <c r="C29" s="269"/>
      <c r="D29" s="275" t="s">
        <v>113</v>
      </c>
      <c r="E29" s="276"/>
      <c r="F29" s="268" t="s">
        <v>147</v>
      </c>
      <c r="G29" s="267"/>
      <c r="H29" s="267"/>
      <c r="I29" s="267"/>
      <c r="J29" s="267"/>
      <c r="K29" s="267"/>
      <c r="L29" s="267"/>
      <c r="M29" s="267"/>
      <c r="N29" s="267"/>
      <c r="O29" s="267"/>
      <c r="P29" s="267"/>
      <c r="Q29" s="269"/>
      <c r="R29" s="93"/>
    </row>
    <row r="30" spans="1:19" s="81" customFormat="1" ht="19.5" customHeight="1" x14ac:dyDescent="0.2">
      <c r="B30" s="67"/>
      <c r="C30" s="82"/>
      <c r="D30" s="277"/>
      <c r="E30" s="278"/>
      <c r="F30" s="272" t="s">
        <v>180</v>
      </c>
      <c r="G30" s="272"/>
      <c r="H30" s="295" t="s">
        <v>116</v>
      </c>
      <c r="I30" s="296"/>
      <c r="J30" s="297"/>
      <c r="K30" s="272" t="s">
        <v>181</v>
      </c>
      <c r="L30" s="272"/>
      <c r="M30" s="272" t="s">
        <v>182</v>
      </c>
      <c r="N30" s="272"/>
      <c r="O30" s="272" t="s">
        <v>183</v>
      </c>
      <c r="P30" s="272"/>
      <c r="Q30" s="272"/>
      <c r="R30" s="93"/>
    </row>
    <row r="31" spans="1:19" s="81" customFormat="1" ht="19.5" customHeight="1" x14ac:dyDescent="0.2">
      <c r="B31" s="281" t="s">
        <v>114</v>
      </c>
      <c r="C31" s="282"/>
      <c r="D31" s="277"/>
      <c r="E31" s="278"/>
      <c r="F31" s="279"/>
      <c r="G31" s="279"/>
      <c r="H31" s="279"/>
      <c r="I31" s="279"/>
      <c r="J31" s="279"/>
      <c r="K31" s="279"/>
      <c r="L31" s="279"/>
      <c r="M31" s="279"/>
      <c r="N31" s="279"/>
      <c r="O31" s="279"/>
      <c r="P31" s="279"/>
      <c r="Q31" s="279"/>
      <c r="R31" s="79"/>
    </row>
    <row r="32" spans="1:19" s="81" customFormat="1" ht="19.5" customHeight="1" x14ac:dyDescent="0.2">
      <c r="B32" s="72" t="s">
        <v>115</v>
      </c>
      <c r="C32" s="79"/>
      <c r="D32" s="277"/>
      <c r="E32" s="278"/>
      <c r="F32" s="280"/>
      <c r="G32" s="280"/>
      <c r="H32" s="280"/>
      <c r="I32" s="280"/>
      <c r="J32" s="280"/>
      <c r="K32" s="280"/>
      <c r="L32" s="280"/>
      <c r="M32" s="280"/>
      <c r="N32" s="280"/>
      <c r="O32" s="280"/>
      <c r="P32" s="280"/>
      <c r="Q32" s="280"/>
      <c r="R32" s="79"/>
    </row>
    <row r="33" spans="2:19" s="81" customFormat="1" ht="19.5" customHeight="1" x14ac:dyDescent="0.2">
      <c r="B33" s="83"/>
      <c r="C33" s="79"/>
      <c r="D33" s="277"/>
      <c r="E33" s="278"/>
      <c r="F33" s="280"/>
      <c r="G33" s="280"/>
      <c r="H33" s="280"/>
      <c r="I33" s="280"/>
      <c r="J33" s="280"/>
      <c r="K33" s="280"/>
      <c r="L33" s="280"/>
      <c r="M33" s="280"/>
      <c r="N33" s="280"/>
      <c r="O33" s="280"/>
      <c r="P33" s="280"/>
      <c r="Q33" s="280"/>
      <c r="R33" s="79"/>
    </row>
    <row r="34" spans="2:19" s="81" customFormat="1" ht="24" customHeight="1" x14ac:dyDescent="0.2">
      <c r="B34" s="288" t="s">
        <v>136</v>
      </c>
      <c r="C34" s="289"/>
      <c r="D34" s="289"/>
      <c r="E34" s="290"/>
      <c r="F34" s="82"/>
      <c r="G34" s="291" t="s">
        <v>153</v>
      </c>
      <c r="H34" s="291"/>
      <c r="I34" s="291"/>
      <c r="J34" s="291"/>
      <c r="K34" s="291"/>
      <c r="L34" s="291"/>
      <c r="M34" s="291"/>
      <c r="N34" s="82"/>
      <c r="O34" s="82"/>
      <c r="P34" s="82"/>
      <c r="Q34" s="84"/>
      <c r="R34" s="79"/>
    </row>
    <row r="35" spans="2:19" s="81" customFormat="1" ht="19.5" customHeight="1" x14ac:dyDescent="0.2">
      <c r="B35" s="286" t="s">
        <v>133</v>
      </c>
      <c r="C35" s="287"/>
      <c r="D35" s="82"/>
      <c r="E35" s="89"/>
      <c r="F35" s="89"/>
      <c r="G35" s="89"/>
      <c r="H35" s="89"/>
      <c r="I35" s="89"/>
      <c r="J35" s="89"/>
      <c r="K35" s="89"/>
      <c r="L35" s="89"/>
      <c r="M35" s="90"/>
      <c r="N35" s="90"/>
      <c r="O35" s="90"/>
      <c r="P35" s="90"/>
      <c r="Q35" s="84"/>
      <c r="R35" s="79"/>
      <c r="S35" s="79"/>
    </row>
    <row r="36" spans="2:19" s="81" customFormat="1" ht="19.5" customHeight="1" x14ac:dyDescent="0.2">
      <c r="B36" s="72"/>
      <c r="C36" s="79"/>
      <c r="D36" s="91"/>
      <c r="E36" s="92"/>
      <c r="F36" s="92"/>
      <c r="G36" s="92"/>
      <c r="H36" s="92"/>
      <c r="I36" s="92"/>
      <c r="J36" s="92"/>
      <c r="K36" s="92"/>
      <c r="L36" s="92"/>
      <c r="M36" s="91"/>
      <c r="N36" s="91"/>
      <c r="O36" s="91"/>
      <c r="P36" s="91"/>
      <c r="Q36" s="85"/>
      <c r="R36" s="79"/>
      <c r="S36" s="79"/>
    </row>
    <row r="37" spans="2:19" s="81" customFormat="1" ht="13.5" customHeight="1" x14ac:dyDescent="0.2">
      <c r="B37" s="86"/>
      <c r="C37" s="87"/>
      <c r="D37" s="87"/>
      <c r="E37" s="87"/>
      <c r="F37" s="87"/>
      <c r="G37" s="87"/>
      <c r="H37" s="87"/>
      <c r="I37" s="87"/>
      <c r="J37" s="87"/>
      <c r="K37" s="87"/>
      <c r="L37" s="87"/>
      <c r="M37" s="87"/>
      <c r="N37" s="87"/>
      <c r="O37" s="87"/>
      <c r="P37" s="87"/>
      <c r="Q37" s="88"/>
      <c r="R37" s="79"/>
      <c r="S37" s="79"/>
    </row>
  </sheetData>
  <mergeCells count="49">
    <mergeCell ref="B35:C35"/>
    <mergeCell ref="B34:E34"/>
    <mergeCell ref="G34:M34"/>
    <mergeCell ref="F31:G33"/>
    <mergeCell ref="A20:D24"/>
    <mergeCell ref="J22:S22"/>
    <mergeCell ref="K24:S24"/>
    <mergeCell ref="O31:Q33"/>
    <mergeCell ref="H31:J33"/>
    <mergeCell ref="F30:G30"/>
    <mergeCell ref="H30:J30"/>
    <mergeCell ref="J20:S20"/>
    <mergeCell ref="E21:H21"/>
    <mergeCell ref="J21:S21"/>
    <mergeCell ref="E22:H22"/>
    <mergeCell ref="E23:G24"/>
    <mergeCell ref="A18:F18"/>
    <mergeCell ref="A19:F19"/>
    <mergeCell ref="G18:S18"/>
    <mergeCell ref="G19:S19"/>
    <mergeCell ref="E20:H20"/>
    <mergeCell ref="O30:Q30"/>
    <mergeCell ref="H23:J23"/>
    <mergeCell ref="K23:S23"/>
    <mergeCell ref="H24:J24"/>
    <mergeCell ref="B26:S26"/>
    <mergeCell ref="B29:C29"/>
    <mergeCell ref="D29:E33"/>
    <mergeCell ref="K30:L30"/>
    <mergeCell ref="M30:N30"/>
    <mergeCell ref="K31:L33"/>
    <mergeCell ref="M31:N33"/>
    <mergeCell ref="F29:Q29"/>
    <mergeCell ref="B31:C31"/>
    <mergeCell ref="A16:D16"/>
    <mergeCell ref="A17:D17"/>
    <mergeCell ref="F17:J17"/>
    <mergeCell ref="F16:S16"/>
    <mergeCell ref="A3:S3"/>
    <mergeCell ref="B12:R12"/>
    <mergeCell ref="A14:D15"/>
    <mergeCell ref="E14:F14"/>
    <mergeCell ref="H14:L14"/>
    <mergeCell ref="N14:S14"/>
    <mergeCell ref="E15:F15"/>
    <mergeCell ref="G15:H15"/>
    <mergeCell ref="J15:S15"/>
    <mergeCell ref="L17:O17"/>
    <mergeCell ref="P17:S17"/>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Zeros="0" view="pageBreakPreview" topLeftCell="A4" zoomScaleNormal="100" zoomScaleSheetLayoutView="100" workbookViewId="0"/>
  </sheetViews>
  <sheetFormatPr defaultColWidth="6" defaultRowHeight="13.2" x14ac:dyDescent="0.2"/>
  <cols>
    <col min="1" max="1" width="3.77734375" style="77" customWidth="1"/>
    <col min="2" max="2" width="6" style="77" customWidth="1"/>
    <col min="3" max="3" width="8.3320312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6" width="3" style="77" customWidth="1"/>
    <col min="17" max="17" width="3.33203125" style="77" customWidth="1"/>
    <col min="18" max="18" width="5" style="77" customWidth="1"/>
    <col min="19" max="19" width="6.44140625" style="77" customWidth="1"/>
    <col min="20" max="16384" width="6" style="77"/>
  </cols>
  <sheetData>
    <row r="1" spans="1:23" x14ac:dyDescent="0.2">
      <c r="A1" s="65" t="s">
        <v>127</v>
      </c>
    </row>
    <row r="2" spans="1:23" x14ac:dyDescent="0.2">
      <c r="A2" s="65"/>
    </row>
    <row r="3" spans="1:23" ht="26.25" customHeight="1" x14ac:dyDescent="0.2">
      <c r="A3" s="262" t="s">
        <v>96</v>
      </c>
      <c r="B3" s="262"/>
      <c r="C3" s="262"/>
      <c r="D3" s="262"/>
      <c r="E3" s="262"/>
      <c r="F3" s="262"/>
      <c r="G3" s="262"/>
      <c r="H3" s="262"/>
      <c r="I3" s="262"/>
      <c r="J3" s="262"/>
      <c r="K3" s="262"/>
      <c r="L3" s="262"/>
      <c r="M3" s="262"/>
      <c r="N3" s="262"/>
      <c r="O3" s="262"/>
      <c r="P3" s="262"/>
      <c r="Q3" s="262"/>
      <c r="R3" s="262"/>
      <c r="S3" s="262"/>
    </row>
    <row r="4" spans="1:23" ht="17.25" customHeight="1" x14ac:dyDescent="0.2">
      <c r="A4" s="306" t="s">
        <v>97</v>
      </c>
      <c r="B4" s="306"/>
      <c r="C4" s="306"/>
      <c r="D4" s="306"/>
      <c r="E4" s="306"/>
      <c r="F4" s="306"/>
      <c r="G4" s="306"/>
      <c r="H4" s="306"/>
      <c r="I4" s="306"/>
      <c r="J4" s="306"/>
      <c r="K4" s="306"/>
      <c r="L4" s="306"/>
      <c r="M4" s="306"/>
      <c r="N4" s="306"/>
      <c r="O4" s="306"/>
      <c r="P4" s="306"/>
      <c r="Q4" s="306"/>
      <c r="R4" s="306"/>
      <c r="S4" s="306"/>
    </row>
    <row r="5" spans="1:23" ht="13.5" customHeight="1" x14ac:dyDescent="0.2">
      <c r="A5" s="74"/>
      <c r="B5" s="74"/>
      <c r="C5" s="74"/>
      <c r="D5" s="74"/>
      <c r="E5" s="74"/>
      <c r="F5" s="74"/>
      <c r="G5" s="74"/>
      <c r="H5" s="74"/>
      <c r="I5" s="74"/>
      <c r="J5" s="74"/>
      <c r="K5" s="74"/>
      <c r="L5" s="74"/>
      <c r="M5" s="74"/>
      <c r="N5" s="74"/>
      <c r="O5" s="74"/>
      <c r="P5" s="74"/>
      <c r="Q5" s="74"/>
      <c r="R5" s="74"/>
      <c r="S5" s="74"/>
    </row>
    <row r="6" spans="1:23" x14ac:dyDescent="0.2">
      <c r="S6" s="73" t="s">
        <v>152</v>
      </c>
    </row>
    <row r="7" spans="1:23" ht="16.2" x14ac:dyDescent="0.2">
      <c r="A7" s="65" t="s">
        <v>134</v>
      </c>
      <c r="U7" s="104" t="s">
        <v>156</v>
      </c>
    </row>
    <row r="8" spans="1:23" ht="21" customHeight="1" x14ac:dyDescent="0.2">
      <c r="L8" s="65" t="s">
        <v>120</v>
      </c>
      <c r="M8" s="77" t="s">
        <v>135</v>
      </c>
    </row>
    <row r="9" spans="1:23" ht="27" customHeight="1" x14ac:dyDescent="0.2">
      <c r="L9" s="65" t="s">
        <v>121</v>
      </c>
      <c r="M9" s="307" t="str">
        <f>道路掘削許可申請入力シート!AC2</f>
        <v>松本市長　　臥雲　義尚</v>
      </c>
      <c r="N9" s="307"/>
      <c r="O9" s="307"/>
      <c r="P9" s="307"/>
      <c r="Q9" s="307"/>
      <c r="R9" s="307"/>
      <c r="S9" s="307"/>
    </row>
    <row r="10" spans="1:23" ht="21" customHeight="1" x14ac:dyDescent="0.2">
      <c r="L10" s="65" t="s">
        <v>122</v>
      </c>
      <c r="M10" s="77" t="s">
        <v>145</v>
      </c>
    </row>
    <row r="11" spans="1:23" ht="23.25" customHeight="1" x14ac:dyDescent="0.2">
      <c r="L11" s="17" t="s">
        <v>148</v>
      </c>
      <c r="M11" s="65" t="str">
        <f>道路掘削許可申請入力シート!G3&amp;"　"&amp;道路掘削許可申請入力シート!J3&amp;"　"&amp;道路掘削許可申請入力シート!M3</f>
        <v>下水道課　管路担当　</v>
      </c>
      <c r="W11" s="94"/>
    </row>
    <row r="12" spans="1:23" ht="52.5" customHeight="1" x14ac:dyDescent="0.2">
      <c r="B12" s="263" t="str">
        <f>"　"&amp;道路掘削許可申請入力シート!AC24&amp;"付け松本市指令管第 "&amp;道路掘削許可申請入力シート!G25&amp;" 号で許可を受けた市道占用工事(路面舗装本復旧)に着手したいので、松本市市道の占用等に関する規則第9条の規定により、次のとおり届け出ます。"</f>
        <v>　令和 ● 年 ● 月 ● 日付け松本市指令管第 ●● 号で許可を受けた市道占用工事(路面舗装本復旧)に着手したいので、松本市市道の占用等に関する規則第9条の規定により、次のとおり届け出ます。</v>
      </c>
      <c r="C12" s="263"/>
      <c r="D12" s="263"/>
      <c r="E12" s="263"/>
      <c r="F12" s="263"/>
      <c r="G12" s="263"/>
      <c r="H12" s="263"/>
      <c r="I12" s="263"/>
      <c r="J12" s="263"/>
      <c r="K12" s="263"/>
      <c r="L12" s="263"/>
      <c r="M12" s="263"/>
      <c r="N12" s="263"/>
      <c r="O12" s="263"/>
      <c r="P12" s="263"/>
      <c r="Q12" s="263"/>
      <c r="R12" s="263"/>
      <c r="S12" s="76"/>
    </row>
    <row r="14" spans="1:23"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3" ht="30.75" customHeight="1" x14ac:dyDescent="0.2">
      <c r="A15" s="264"/>
      <c r="B15" s="265"/>
      <c r="C15" s="265"/>
      <c r="D15" s="266"/>
      <c r="E15" s="256" t="s">
        <v>101</v>
      </c>
      <c r="F15" s="258"/>
      <c r="G15" s="268" t="s">
        <v>102</v>
      </c>
      <c r="H15" s="267"/>
      <c r="I15" s="116"/>
      <c r="J15" s="260" t="str">
        <f>道路掘削許可申請入力シート!AC5</f>
        <v>丸の内12-34 先から 丸の内43-21先</v>
      </c>
      <c r="K15" s="260"/>
      <c r="L15" s="260"/>
      <c r="M15" s="260"/>
      <c r="N15" s="260"/>
      <c r="O15" s="260"/>
      <c r="P15" s="260"/>
      <c r="Q15" s="260"/>
      <c r="R15" s="260"/>
      <c r="S15" s="261"/>
    </row>
    <row r="16" spans="1:23" ht="29.2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2.25" customHeight="1" x14ac:dyDescent="0.2">
      <c r="A17" s="256" t="s">
        <v>104</v>
      </c>
      <c r="B17" s="257"/>
      <c r="C17" s="257"/>
      <c r="D17" s="258"/>
      <c r="E17" s="71"/>
      <c r="F17" s="259" t="str">
        <f>IF(道路掘削許可申請入力シート!I14=0,"令和　　年　　月　　日",道路掘削許可申請入力シート!I14)</f>
        <v>令和▽年▽月▽日</v>
      </c>
      <c r="G17" s="259"/>
      <c r="H17" s="259"/>
      <c r="I17" s="259"/>
      <c r="J17" s="259"/>
      <c r="K17" s="69" t="s">
        <v>130</v>
      </c>
      <c r="L17" s="259" t="str">
        <f>IF(道路掘削許可申請入力シート!I15=0,"令和　　年　　月　　日",道路掘削許可申請入力シート!I15)</f>
        <v>令和▽年▽月▽日</v>
      </c>
      <c r="M17" s="259"/>
      <c r="N17" s="259"/>
      <c r="O17" s="259"/>
      <c r="P17" s="300" t="str">
        <f>IF(道路掘削許可申請入力シート!I16="","までのうち    日間","までのうち"&amp;道路掘削許可申請入力シート!I16&amp;"日間")</f>
        <v>までのうち▽▽日間</v>
      </c>
      <c r="Q17" s="300"/>
      <c r="R17" s="300"/>
      <c r="S17" s="301"/>
    </row>
    <row r="18" spans="1:19" ht="32.25" customHeight="1" x14ac:dyDescent="0.2">
      <c r="A18" s="253" t="s">
        <v>105</v>
      </c>
      <c r="B18" s="254"/>
      <c r="C18" s="254"/>
      <c r="D18" s="255"/>
      <c r="E18" s="268" t="s">
        <v>106</v>
      </c>
      <c r="F18" s="267"/>
      <c r="G18" s="267"/>
      <c r="H18" s="269"/>
      <c r="I18" s="71"/>
      <c r="J18" s="260" t="str">
        <f>道路掘削許可申請入力シート!I18</f>
        <v>松本市丸の内123</v>
      </c>
      <c r="K18" s="260"/>
      <c r="L18" s="260"/>
      <c r="M18" s="260"/>
      <c r="N18" s="260"/>
      <c r="O18" s="260"/>
      <c r="P18" s="260"/>
      <c r="Q18" s="260"/>
      <c r="R18" s="260"/>
      <c r="S18" s="261"/>
    </row>
    <row r="19" spans="1:19" ht="32.25" customHeight="1" x14ac:dyDescent="0.2">
      <c r="A19" s="292"/>
      <c r="B19" s="293"/>
      <c r="C19" s="293"/>
      <c r="D19" s="294"/>
      <c r="E19" s="268" t="s">
        <v>107</v>
      </c>
      <c r="F19" s="267"/>
      <c r="G19" s="267"/>
      <c r="H19" s="269"/>
      <c r="I19" s="70"/>
      <c r="J19" s="304" t="str">
        <f>道路掘削許可申請入力シート!I19</f>
        <v>(株)松本建設</v>
      </c>
      <c r="K19" s="304"/>
      <c r="L19" s="304"/>
      <c r="M19" s="304"/>
      <c r="N19" s="304"/>
      <c r="O19" s="304"/>
      <c r="P19" s="304"/>
      <c r="Q19" s="304"/>
      <c r="R19" s="304"/>
      <c r="S19" s="305"/>
    </row>
    <row r="20" spans="1:19" ht="32.25" customHeight="1" x14ac:dyDescent="0.2">
      <c r="A20" s="292"/>
      <c r="B20" s="293"/>
      <c r="C20" s="293"/>
      <c r="D20" s="294"/>
      <c r="E20" s="268" t="s">
        <v>131</v>
      </c>
      <c r="F20" s="267"/>
      <c r="G20" s="267"/>
      <c r="H20" s="269"/>
      <c r="I20" s="70"/>
      <c r="J20" s="260" t="str">
        <f>道路掘削許可申請入力シート!I20</f>
        <v>00-0000</v>
      </c>
      <c r="K20" s="260"/>
      <c r="L20" s="260"/>
      <c r="M20" s="260"/>
      <c r="N20" s="260"/>
      <c r="O20" s="260"/>
      <c r="P20" s="260"/>
      <c r="Q20" s="260"/>
      <c r="R20" s="260"/>
      <c r="S20" s="261"/>
    </row>
    <row r="21" spans="1:19" ht="32.25" customHeight="1" x14ac:dyDescent="0.2">
      <c r="A21" s="292"/>
      <c r="B21" s="293"/>
      <c r="C21" s="293"/>
      <c r="D21" s="294"/>
      <c r="E21" s="286" t="s">
        <v>108</v>
      </c>
      <c r="F21" s="287"/>
      <c r="G21" s="287"/>
      <c r="H21" s="268" t="s">
        <v>109</v>
      </c>
      <c r="I21" s="267"/>
      <c r="J21" s="269"/>
      <c r="K21" s="273" t="str">
        <f>"　"&amp;道路掘削許可申請入力シート!I21</f>
        <v>　松本　太郎</v>
      </c>
      <c r="L21" s="260"/>
      <c r="M21" s="260"/>
      <c r="N21" s="260"/>
      <c r="O21" s="260"/>
      <c r="P21" s="260"/>
      <c r="Q21" s="260"/>
      <c r="R21" s="260"/>
      <c r="S21" s="261"/>
    </row>
    <row r="22" spans="1:19" ht="32.25" customHeight="1" x14ac:dyDescent="0.2">
      <c r="A22" s="264"/>
      <c r="B22" s="265"/>
      <c r="C22" s="265"/>
      <c r="D22" s="266"/>
      <c r="E22" s="298"/>
      <c r="F22" s="299"/>
      <c r="G22" s="299"/>
      <c r="H22" s="268" t="s">
        <v>131</v>
      </c>
      <c r="I22" s="267"/>
      <c r="J22" s="269"/>
      <c r="K22" s="273" t="str">
        <f>"　"&amp;道路掘削許可申請入力シート!I22</f>
        <v>　000-0000-0000</v>
      </c>
      <c r="L22" s="260"/>
      <c r="M22" s="260"/>
      <c r="N22" s="260"/>
      <c r="O22" s="260"/>
      <c r="P22" s="260"/>
      <c r="Q22" s="260"/>
      <c r="R22" s="260"/>
      <c r="S22" s="261"/>
    </row>
    <row r="24" spans="1:19" ht="23.25" customHeight="1" x14ac:dyDescent="0.2">
      <c r="A24" s="79" t="s">
        <v>132</v>
      </c>
      <c r="B24" s="66" t="s">
        <v>110</v>
      </c>
      <c r="C24" s="80"/>
      <c r="D24" s="80"/>
      <c r="E24" s="80"/>
      <c r="F24" s="80"/>
      <c r="G24" s="80"/>
      <c r="H24" s="80"/>
      <c r="I24" s="80"/>
      <c r="J24" s="80"/>
      <c r="K24" s="80"/>
    </row>
    <row r="25" spans="1:19" ht="23.25" customHeight="1" x14ac:dyDescent="0.2">
      <c r="A25" s="79" t="s">
        <v>132</v>
      </c>
      <c r="B25" s="77" t="s">
        <v>111</v>
      </c>
    </row>
    <row r="27" spans="1:19" s="81" customFormat="1" ht="19.5" customHeight="1" x14ac:dyDescent="0.2">
      <c r="B27" s="268" t="s">
        <v>112</v>
      </c>
      <c r="C27" s="269"/>
      <c r="D27" s="275" t="s">
        <v>113</v>
      </c>
      <c r="E27" s="276"/>
      <c r="F27" s="268" t="s">
        <v>184</v>
      </c>
      <c r="G27" s="267"/>
      <c r="H27" s="267"/>
      <c r="I27" s="267"/>
      <c r="J27" s="267"/>
      <c r="K27" s="267"/>
      <c r="L27" s="267"/>
      <c r="M27" s="267"/>
      <c r="N27" s="267"/>
      <c r="O27" s="267"/>
      <c r="P27" s="267"/>
      <c r="Q27" s="269"/>
      <c r="R27" s="93"/>
    </row>
    <row r="28" spans="1:19" s="81" customFormat="1" ht="19.5" customHeight="1" x14ac:dyDescent="0.2">
      <c r="B28" s="67"/>
      <c r="C28" s="82"/>
      <c r="D28" s="277"/>
      <c r="E28" s="278"/>
      <c r="F28" s="272" t="s">
        <v>180</v>
      </c>
      <c r="G28" s="272"/>
      <c r="H28" s="295" t="s">
        <v>116</v>
      </c>
      <c r="I28" s="296"/>
      <c r="J28" s="297"/>
      <c r="K28" s="272" t="s">
        <v>181</v>
      </c>
      <c r="L28" s="272"/>
      <c r="M28" s="272" t="s">
        <v>182</v>
      </c>
      <c r="N28" s="272"/>
      <c r="O28" s="272" t="s">
        <v>183</v>
      </c>
      <c r="P28" s="272"/>
      <c r="Q28" s="272"/>
      <c r="R28" s="93"/>
    </row>
    <row r="29" spans="1:19" s="81" customFormat="1" ht="19.5" customHeight="1" x14ac:dyDescent="0.2">
      <c r="B29" s="281" t="s">
        <v>114</v>
      </c>
      <c r="C29" s="282"/>
      <c r="D29" s="277"/>
      <c r="E29" s="278"/>
      <c r="F29" s="279"/>
      <c r="G29" s="279"/>
      <c r="H29" s="279"/>
      <c r="I29" s="279"/>
      <c r="J29" s="279"/>
      <c r="K29" s="279"/>
      <c r="L29" s="279"/>
      <c r="M29" s="279"/>
      <c r="N29" s="279"/>
      <c r="O29" s="279"/>
      <c r="P29" s="279"/>
      <c r="Q29" s="279"/>
      <c r="R29" s="79"/>
    </row>
    <row r="30" spans="1:19" s="81" customFormat="1" ht="19.5" customHeight="1" x14ac:dyDescent="0.2">
      <c r="B30" s="72" t="s">
        <v>115</v>
      </c>
      <c r="C30" s="79"/>
      <c r="D30" s="277"/>
      <c r="E30" s="278"/>
      <c r="F30" s="280"/>
      <c r="G30" s="280"/>
      <c r="H30" s="280"/>
      <c r="I30" s="280"/>
      <c r="J30" s="280"/>
      <c r="K30" s="280"/>
      <c r="L30" s="280"/>
      <c r="M30" s="280"/>
      <c r="N30" s="280"/>
      <c r="O30" s="280"/>
      <c r="P30" s="280"/>
      <c r="Q30" s="280"/>
      <c r="R30" s="79"/>
    </row>
    <row r="31" spans="1:19" s="81" customFormat="1" ht="19.5" customHeight="1" x14ac:dyDescent="0.2">
      <c r="B31" s="83"/>
      <c r="C31" s="79"/>
      <c r="D31" s="302"/>
      <c r="E31" s="303"/>
      <c r="F31" s="280"/>
      <c r="G31" s="280"/>
      <c r="H31" s="280"/>
      <c r="I31" s="280"/>
      <c r="J31" s="280"/>
      <c r="K31" s="280"/>
      <c r="L31" s="280"/>
      <c r="M31" s="280"/>
      <c r="N31" s="280"/>
      <c r="O31" s="280"/>
      <c r="P31" s="280"/>
      <c r="Q31" s="280"/>
      <c r="R31" s="79"/>
    </row>
    <row r="32" spans="1:19" s="81" customFormat="1" ht="19.5" customHeight="1" x14ac:dyDescent="0.2">
      <c r="B32" s="286" t="s">
        <v>133</v>
      </c>
      <c r="C32" s="287"/>
      <c r="D32" s="82"/>
      <c r="E32" s="89"/>
      <c r="F32" s="89"/>
      <c r="G32" s="89"/>
      <c r="H32" s="89"/>
      <c r="I32" s="89"/>
      <c r="J32" s="89"/>
      <c r="K32" s="89"/>
      <c r="L32" s="89"/>
      <c r="M32" s="90"/>
      <c r="N32" s="90"/>
      <c r="O32" s="90"/>
      <c r="P32" s="90"/>
      <c r="Q32" s="84"/>
      <c r="R32" s="79"/>
    </row>
    <row r="33" spans="2:18" s="81" customFormat="1" ht="19.5" customHeight="1" x14ac:dyDescent="0.2">
      <c r="B33" s="72"/>
      <c r="C33" s="79"/>
      <c r="D33" s="91"/>
      <c r="E33" s="92"/>
      <c r="F33" s="92"/>
      <c r="G33" s="92"/>
      <c r="H33" s="92"/>
      <c r="I33" s="92"/>
      <c r="J33" s="92"/>
      <c r="K33" s="92"/>
      <c r="L33" s="92"/>
      <c r="M33" s="91"/>
      <c r="N33" s="91"/>
      <c r="O33" s="91"/>
      <c r="P33" s="91"/>
      <c r="Q33" s="85"/>
      <c r="R33" s="79"/>
    </row>
    <row r="34" spans="2:18" s="81" customFormat="1" ht="19.5" customHeight="1" x14ac:dyDescent="0.2">
      <c r="B34" s="86"/>
      <c r="C34" s="87"/>
      <c r="D34" s="87"/>
      <c r="E34" s="87"/>
      <c r="F34" s="87"/>
      <c r="G34" s="87"/>
      <c r="H34" s="87"/>
      <c r="I34" s="87"/>
      <c r="J34" s="87"/>
      <c r="K34" s="87"/>
      <c r="L34" s="87"/>
      <c r="M34" s="87"/>
      <c r="N34" s="87"/>
      <c r="O34" s="87"/>
      <c r="P34" s="87"/>
      <c r="Q34" s="88"/>
      <c r="R34" s="79"/>
    </row>
  </sheetData>
  <mergeCells count="44">
    <mergeCell ref="G15:H15"/>
    <mergeCell ref="J15:S15"/>
    <mergeCell ref="A3:S3"/>
    <mergeCell ref="A4:S4"/>
    <mergeCell ref="M9:S9"/>
    <mergeCell ref="E14:F14"/>
    <mergeCell ref="A14:D15"/>
    <mergeCell ref="B12:R12"/>
    <mergeCell ref="N14:S14"/>
    <mergeCell ref="H14:L14"/>
    <mergeCell ref="E15:F15"/>
    <mergeCell ref="A17:D17"/>
    <mergeCell ref="F17:J17"/>
    <mergeCell ref="L17:O17"/>
    <mergeCell ref="A16:D16"/>
    <mergeCell ref="E18:H18"/>
    <mergeCell ref="F16:S16"/>
    <mergeCell ref="E20:H20"/>
    <mergeCell ref="B27:C27"/>
    <mergeCell ref="P17:S17"/>
    <mergeCell ref="D27:E31"/>
    <mergeCell ref="B29:C29"/>
    <mergeCell ref="E19:H19"/>
    <mergeCell ref="J19:S19"/>
    <mergeCell ref="K21:S21"/>
    <mergeCell ref="A18:D22"/>
    <mergeCell ref="H21:J21"/>
    <mergeCell ref="F27:Q27"/>
    <mergeCell ref="O29:Q31"/>
    <mergeCell ref="O28:Q28"/>
    <mergeCell ref="H22:J22"/>
    <mergeCell ref="J20:S20"/>
    <mergeCell ref="J18:S18"/>
    <mergeCell ref="K22:S22"/>
    <mergeCell ref="B32:C32"/>
    <mergeCell ref="M28:N28"/>
    <mergeCell ref="K28:L28"/>
    <mergeCell ref="H28:J28"/>
    <mergeCell ref="F28:G28"/>
    <mergeCell ref="F29:G31"/>
    <mergeCell ref="H29:J31"/>
    <mergeCell ref="K29:L31"/>
    <mergeCell ref="M29:N31"/>
    <mergeCell ref="E21:G22"/>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Zeros="0" view="pageBreakPreview" zoomScaleNormal="100" zoomScaleSheetLayoutView="100" workbookViewId="0"/>
  </sheetViews>
  <sheetFormatPr defaultColWidth="6" defaultRowHeight="13.2" x14ac:dyDescent="0.2"/>
  <cols>
    <col min="1" max="1" width="3.88671875" style="77" customWidth="1"/>
    <col min="2" max="2" width="6" style="77" customWidth="1"/>
    <col min="3" max="3" width="6.8867187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7" width="3" style="77" customWidth="1"/>
    <col min="18" max="18" width="5" style="77" customWidth="1"/>
    <col min="19" max="19" width="4.44140625" style="77" customWidth="1"/>
    <col min="20" max="16384" width="6" style="77"/>
  </cols>
  <sheetData>
    <row r="1" spans="1:21" x14ac:dyDescent="0.2">
      <c r="A1" s="65" t="s">
        <v>127</v>
      </c>
    </row>
    <row r="2" spans="1:21" ht="6.75" customHeight="1" x14ac:dyDescent="0.2">
      <c r="A2" s="65"/>
    </row>
    <row r="3" spans="1:21" ht="26.25" customHeight="1" x14ac:dyDescent="0.2">
      <c r="A3" s="262" t="s">
        <v>123</v>
      </c>
      <c r="B3" s="262"/>
      <c r="C3" s="262"/>
      <c r="D3" s="262"/>
      <c r="E3" s="262"/>
      <c r="F3" s="262"/>
      <c r="G3" s="262"/>
      <c r="H3" s="262"/>
      <c r="I3" s="262"/>
      <c r="J3" s="262"/>
      <c r="K3" s="262"/>
      <c r="L3" s="262"/>
      <c r="M3" s="262"/>
      <c r="N3" s="262"/>
      <c r="O3" s="262"/>
      <c r="P3" s="262"/>
      <c r="Q3" s="262"/>
      <c r="R3" s="262"/>
      <c r="S3" s="262"/>
    </row>
    <row r="4" spans="1:21" ht="17.25" customHeight="1" x14ac:dyDescent="0.2">
      <c r="A4" s="306" t="s">
        <v>124</v>
      </c>
      <c r="B4" s="306"/>
      <c r="C4" s="306"/>
      <c r="D4" s="306"/>
      <c r="E4" s="306"/>
      <c r="F4" s="306"/>
      <c r="G4" s="306"/>
      <c r="H4" s="306"/>
      <c r="I4" s="306"/>
      <c r="J4" s="306"/>
      <c r="K4" s="306"/>
      <c r="L4" s="306"/>
      <c r="M4" s="306"/>
      <c r="N4" s="306"/>
      <c r="O4" s="306"/>
      <c r="P4" s="306"/>
      <c r="Q4" s="306"/>
      <c r="R4" s="306"/>
      <c r="S4" s="306"/>
    </row>
    <row r="5" spans="1:21" ht="13.5" customHeight="1" x14ac:dyDescent="0.2">
      <c r="A5" s="74"/>
      <c r="B5" s="74"/>
      <c r="C5" s="74"/>
      <c r="D5" s="74"/>
      <c r="E5" s="74"/>
      <c r="F5" s="74"/>
      <c r="G5" s="74"/>
      <c r="H5" s="74"/>
      <c r="I5" s="74"/>
      <c r="J5" s="74"/>
      <c r="K5" s="74"/>
      <c r="L5" s="74"/>
      <c r="M5" s="74"/>
      <c r="N5" s="74"/>
      <c r="O5" s="74"/>
      <c r="P5" s="74"/>
      <c r="Q5" s="74"/>
      <c r="R5" s="74"/>
      <c r="S5" s="74"/>
    </row>
    <row r="6" spans="1:21" x14ac:dyDescent="0.2">
      <c r="S6" s="73" t="s">
        <v>152</v>
      </c>
    </row>
    <row r="7" spans="1:21" ht="16.2" x14ac:dyDescent="0.2">
      <c r="A7" s="65" t="s">
        <v>134</v>
      </c>
      <c r="U7" s="104" t="s">
        <v>156</v>
      </c>
    </row>
    <row r="8" spans="1:21" ht="21" customHeight="1" x14ac:dyDescent="0.2">
      <c r="L8" s="65" t="s">
        <v>120</v>
      </c>
      <c r="M8" s="77" t="s">
        <v>135</v>
      </c>
    </row>
    <row r="9" spans="1:21" ht="21" customHeight="1" x14ac:dyDescent="0.2">
      <c r="L9" s="65" t="s">
        <v>121</v>
      </c>
      <c r="M9" s="77" t="str">
        <f>道路掘削許可申請入力シート!AC2</f>
        <v>松本市長　　臥雲　義尚</v>
      </c>
    </row>
    <row r="10" spans="1:21" ht="21" customHeight="1" x14ac:dyDescent="0.2">
      <c r="L10" s="65" t="s">
        <v>122</v>
      </c>
      <c r="M10" s="77" t="s">
        <v>144</v>
      </c>
    </row>
    <row r="11" spans="1:21" ht="25.5" customHeight="1" x14ac:dyDescent="0.2">
      <c r="L11" s="17" t="s">
        <v>148</v>
      </c>
      <c r="M11" s="65" t="str">
        <f>道路掘削許可申請入力シート!G3&amp;"　"&amp;道路掘削許可申請入力シート!J3&amp;"　"&amp;道路掘削許可申請入力シート!M3</f>
        <v>下水道課　管路担当　</v>
      </c>
    </row>
    <row r="12" spans="1:21" ht="35.25" customHeight="1" x14ac:dyDescent="0.2">
      <c r="B12" s="263" t="str">
        <f>"　"&amp;道路掘削許可申請入力シート!AC24&amp;"付け松本市指令管第 "&amp;道路掘削許可申請入力シート!G25&amp;" 号で許可を受けた市道占用工事が完了したので、松本市市道の占用等に関する規則第10条の規定により、次のとおり届け出ます。"</f>
        <v>　令和 ● 年 ● 月 ● 日付け松本市指令管第 ●● 号で許可を受けた市道占用工事が完了したので、松本市市道の占用等に関する規則第10条の規定により、次のとおり届け出ます。</v>
      </c>
      <c r="C12" s="263"/>
      <c r="D12" s="263"/>
      <c r="E12" s="263"/>
      <c r="F12" s="263"/>
      <c r="G12" s="263"/>
      <c r="H12" s="263"/>
      <c r="I12" s="263"/>
      <c r="J12" s="263"/>
      <c r="K12" s="263"/>
      <c r="L12" s="263"/>
      <c r="M12" s="263"/>
      <c r="N12" s="263"/>
      <c r="O12" s="263"/>
      <c r="P12" s="263"/>
      <c r="Q12" s="263"/>
      <c r="R12" s="263"/>
      <c r="S12" s="76"/>
    </row>
    <row r="14" spans="1:21"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1" ht="30.75" customHeight="1" x14ac:dyDescent="0.2">
      <c r="A15" s="264"/>
      <c r="B15" s="265"/>
      <c r="C15" s="265"/>
      <c r="D15" s="266"/>
      <c r="E15" s="256" t="s">
        <v>101</v>
      </c>
      <c r="F15" s="258"/>
      <c r="G15" s="268" t="s">
        <v>102</v>
      </c>
      <c r="H15" s="267"/>
      <c r="I15" s="69"/>
      <c r="J15" s="260" t="str">
        <f>道路掘削許可申請入力シート!AC5</f>
        <v>丸の内12-34 先から 丸の内43-21先</v>
      </c>
      <c r="K15" s="260"/>
      <c r="L15" s="260"/>
      <c r="M15" s="260"/>
      <c r="N15" s="260"/>
      <c r="O15" s="260"/>
      <c r="P15" s="260"/>
      <c r="Q15" s="260"/>
      <c r="R15" s="260"/>
      <c r="S15" s="261"/>
    </row>
    <row r="16" spans="1:21" ht="30.7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0.75" customHeight="1" x14ac:dyDescent="0.2">
      <c r="A17" s="256" t="s">
        <v>104</v>
      </c>
      <c r="B17" s="257"/>
      <c r="C17" s="257"/>
      <c r="D17" s="258"/>
      <c r="E17" s="71"/>
      <c r="F17" s="259" t="str">
        <f>IF(道路掘削許可申請入力シート!I14=0,"令和　　年　　月　　日",道路掘削許可申請入力シート!I14)</f>
        <v>令和▽年▽月▽日</v>
      </c>
      <c r="G17" s="259"/>
      <c r="H17" s="259"/>
      <c r="I17" s="259"/>
      <c r="J17" s="259"/>
      <c r="K17" s="69" t="s">
        <v>130</v>
      </c>
      <c r="L17" s="259" t="str">
        <f>IF(道路掘削許可申請入力シート!I15=0,"令和　　年　　月　　日",道路掘削許可申請入力シート!I15)</f>
        <v>令和▽年▽月▽日</v>
      </c>
      <c r="M17" s="259"/>
      <c r="N17" s="259"/>
      <c r="O17" s="259"/>
      <c r="P17" s="270" t="str">
        <f>IF(道路掘削許可申請入力シート!I16="","までのうち    日間","までのうち"&amp;道路掘削許可申請入力シート!I16&amp;"日間")</f>
        <v>までのうち▽▽日間</v>
      </c>
      <c r="Q17" s="270"/>
      <c r="R17" s="270"/>
      <c r="S17" s="271"/>
    </row>
    <row r="18" spans="1:19" ht="30.75" customHeight="1" x14ac:dyDescent="0.2">
      <c r="A18" s="256" t="s">
        <v>126</v>
      </c>
      <c r="B18" s="257"/>
      <c r="C18" s="257"/>
      <c r="D18" s="258"/>
      <c r="E18" s="71"/>
      <c r="F18" s="284" t="str">
        <f>IF(道路掘削許可申請入力シート!I17=0,"令和　　年　　月　　日",道路掘削許可申請入力シート!I17)</f>
        <v>令和▼年▼月▼日</v>
      </c>
      <c r="G18" s="284"/>
      <c r="H18" s="284"/>
      <c r="I18" s="284"/>
      <c r="J18" s="284"/>
      <c r="K18" s="284"/>
      <c r="L18" s="284"/>
      <c r="M18" s="284"/>
      <c r="N18" s="284"/>
      <c r="O18" s="284"/>
      <c r="P18" s="284"/>
      <c r="Q18" s="284"/>
      <c r="R18" s="284"/>
      <c r="S18" s="285"/>
    </row>
    <row r="19" spans="1:19" ht="30.75" customHeight="1" x14ac:dyDescent="0.2">
      <c r="A19" s="253" t="s">
        <v>105</v>
      </c>
      <c r="B19" s="254"/>
      <c r="C19" s="254"/>
      <c r="D19" s="255"/>
      <c r="E19" s="268" t="s">
        <v>106</v>
      </c>
      <c r="F19" s="267"/>
      <c r="G19" s="267"/>
      <c r="H19" s="269"/>
      <c r="I19" s="71"/>
      <c r="J19" s="260" t="str">
        <f>道路掘削許可申請入力シート!I18</f>
        <v>松本市丸の内123</v>
      </c>
      <c r="K19" s="260"/>
      <c r="L19" s="260"/>
      <c r="M19" s="260"/>
      <c r="N19" s="260"/>
      <c r="O19" s="260"/>
      <c r="P19" s="260"/>
      <c r="Q19" s="260"/>
      <c r="R19" s="260"/>
      <c r="S19" s="261"/>
    </row>
    <row r="20" spans="1:19" ht="30.75" customHeight="1" x14ac:dyDescent="0.2">
      <c r="A20" s="292"/>
      <c r="B20" s="293"/>
      <c r="C20" s="293"/>
      <c r="D20" s="294"/>
      <c r="E20" s="268" t="s">
        <v>107</v>
      </c>
      <c r="F20" s="267"/>
      <c r="G20" s="267"/>
      <c r="H20" s="269"/>
      <c r="I20" s="70"/>
      <c r="J20" s="260" t="str">
        <f>道路掘削許可申請入力シート!I19</f>
        <v>(株)松本建設</v>
      </c>
      <c r="K20" s="260"/>
      <c r="L20" s="260"/>
      <c r="M20" s="260"/>
      <c r="N20" s="260"/>
      <c r="O20" s="260"/>
      <c r="P20" s="260"/>
      <c r="Q20" s="260"/>
      <c r="R20" s="260"/>
      <c r="S20" s="261"/>
    </row>
    <row r="21" spans="1:19" ht="30.75" customHeight="1" x14ac:dyDescent="0.2">
      <c r="A21" s="292"/>
      <c r="B21" s="293"/>
      <c r="C21" s="293"/>
      <c r="D21" s="294"/>
      <c r="E21" s="268" t="s">
        <v>131</v>
      </c>
      <c r="F21" s="267"/>
      <c r="G21" s="267"/>
      <c r="H21" s="269"/>
      <c r="I21" s="70"/>
      <c r="J21" s="260" t="str">
        <f>道路掘削許可申請入力シート!I20</f>
        <v>00-0000</v>
      </c>
      <c r="K21" s="260"/>
      <c r="L21" s="260"/>
      <c r="M21" s="260"/>
      <c r="N21" s="260"/>
      <c r="O21" s="70"/>
      <c r="P21" s="70"/>
      <c r="Q21" s="70"/>
      <c r="R21" s="70"/>
      <c r="S21" s="75"/>
    </row>
    <row r="22" spans="1:19" ht="30.75" customHeight="1" x14ac:dyDescent="0.2">
      <c r="A22" s="292"/>
      <c r="B22" s="293"/>
      <c r="C22" s="293"/>
      <c r="D22" s="294"/>
      <c r="E22" s="286" t="s">
        <v>108</v>
      </c>
      <c r="F22" s="287"/>
      <c r="G22" s="287"/>
      <c r="H22" s="268" t="s">
        <v>109</v>
      </c>
      <c r="I22" s="267"/>
      <c r="J22" s="269"/>
      <c r="K22" s="273" t="str">
        <f>"　"&amp;道路掘削許可申請入力シート!I21</f>
        <v>　松本　太郎</v>
      </c>
      <c r="L22" s="260"/>
      <c r="M22" s="260"/>
      <c r="N22" s="260"/>
      <c r="O22" s="260"/>
      <c r="P22" s="260"/>
      <c r="Q22" s="260"/>
      <c r="R22" s="260"/>
      <c r="S22" s="261"/>
    </row>
    <row r="23" spans="1:19" ht="30.75" customHeight="1" x14ac:dyDescent="0.2">
      <c r="A23" s="264"/>
      <c r="B23" s="265"/>
      <c r="C23" s="265"/>
      <c r="D23" s="266"/>
      <c r="E23" s="298"/>
      <c r="F23" s="299"/>
      <c r="G23" s="299"/>
      <c r="H23" s="268" t="s">
        <v>131</v>
      </c>
      <c r="I23" s="267"/>
      <c r="J23" s="269"/>
      <c r="K23" s="71" t="str">
        <f>"　"&amp;道路掘削許可申請入力シート!I22</f>
        <v>　000-0000-0000</v>
      </c>
      <c r="L23" s="70"/>
      <c r="M23" s="70"/>
      <c r="N23" s="70"/>
      <c r="O23" s="70"/>
      <c r="P23" s="70"/>
      <c r="Q23" s="70"/>
      <c r="R23" s="70"/>
      <c r="S23" s="75"/>
    </row>
    <row r="24" spans="1:19" ht="7.5" customHeight="1" x14ac:dyDescent="0.2"/>
    <row r="25" spans="1:19" ht="23.25" customHeight="1" x14ac:dyDescent="0.2">
      <c r="A25" s="79" t="s">
        <v>132</v>
      </c>
      <c r="B25" s="66" t="s">
        <v>125</v>
      </c>
      <c r="C25" s="80"/>
      <c r="D25" s="80"/>
      <c r="E25" s="80"/>
      <c r="F25" s="80"/>
      <c r="G25" s="80"/>
      <c r="H25" s="80"/>
      <c r="I25" s="80"/>
      <c r="J25" s="80"/>
      <c r="K25" s="80"/>
    </row>
    <row r="26" spans="1:19" ht="23.25" customHeight="1" x14ac:dyDescent="0.2">
      <c r="A26" s="79" t="s">
        <v>132</v>
      </c>
      <c r="B26" s="77" t="s">
        <v>111</v>
      </c>
    </row>
    <row r="27" spans="1:19" ht="7.5" customHeight="1" x14ac:dyDescent="0.2"/>
    <row r="28" spans="1:19" s="81" customFormat="1" ht="19.5" customHeight="1" x14ac:dyDescent="0.2">
      <c r="B28" s="268" t="s">
        <v>112</v>
      </c>
      <c r="C28" s="269"/>
      <c r="D28" s="275" t="s">
        <v>113</v>
      </c>
      <c r="E28" s="276"/>
      <c r="F28" s="268" t="s">
        <v>147</v>
      </c>
      <c r="G28" s="267"/>
      <c r="H28" s="267"/>
      <c r="I28" s="267"/>
      <c r="J28" s="267"/>
      <c r="K28" s="267"/>
      <c r="L28" s="267"/>
      <c r="M28" s="267"/>
      <c r="N28" s="267"/>
      <c r="O28" s="267"/>
      <c r="P28" s="267"/>
      <c r="Q28" s="269"/>
      <c r="R28" s="93"/>
    </row>
    <row r="29" spans="1:19" s="81" customFormat="1" ht="19.5" customHeight="1" x14ac:dyDescent="0.2">
      <c r="B29" s="67"/>
      <c r="C29" s="82"/>
      <c r="D29" s="277"/>
      <c r="E29" s="278"/>
      <c r="F29" s="272" t="s">
        <v>180</v>
      </c>
      <c r="G29" s="272"/>
      <c r="H29" s="295" t="s">
        <v>116</v>
      </c>
      <c r="I29" s="296"/>
      <c r="J29" s="297"/>
      <c r="K29" s="272" t="s">
        <v>181</v>
      </c>
      <c r="L29" s="272"/>
      <c r="M29" s="272" t="s">
        <v>182</v>
      </c>
      <c r="N29" s="272"/>
      <c r="O29" s="272" t="s">
        <v>183</v>
      </c>
      <c r="P29" s="272"/>
      <c r="Q29" s="272"/>
      <c r="R29" s="93"/>
    </row>
    <row r="30" spans="1:19" s="81" customFormat="1" ht="19.5" customHeight="1" x14ac:dyDescent="0.2">
      <c r="B30" s="72" t="s">
        <v>114</v>
      </c>
      <c r="C30" s="79"/>
      <c r="D30" s="277"/>
      <c r="E30" s="278"/>
      <c r="F30" s="279"/>
      <c r="G30" s="279"/>
      <c r="H30" s="279"/>
      <c r="I30" s="279"/>
      <c r="J30" s="279"/>
      <c r="K30" s="279"/>
      <c r="L30" s="279"/>
      <c r="M30" s="279"/>
      <c r="N30" s="279"/>
      <c r="O30" s="279"/>
      <c r="P30" s="279"/>
      <c r="Q30" s="279"/>
      <c r="R30" s="79"/>
    </row>
    <row r="31" spans="1:19" s="81" customFormat="1" ht="19.5" customHeight="1" x14ac:dyDescent="0.2">
      <c r="B31" s="72" t="s">
        <v>115</v>
      </c>
      <c r="C31" s="79"/>
      <c r="D31" s="277"/>
      <c r="E31" s="278"/>
      <c r="F31" s="280"/>
      <c r="G31" s="280"/>
      <c r="H31" s="280"/>
      <c r="I31" s="280"/>
      <c r="J31" s="280"/>
      <c r="K31" s="280"/>
      <c r="L31" s="280"/>
      <c r="M31" s="280"/>
      <c r="N31" s="280"/>
      <c r="O31" s="280"/>
      <c r="P31" s="280"/>
      <c r="Q31" s="280"/>
      <c r="R31" s="79"/>
    </row>
    <row r="32" spans="1:19" s="81" customFormat="1" ht="19.5" customHeight="1" x14ac:dyDescent="0.2">
      <c r="B32" s="83"/>
      <c r="C32" s="79"/>
      <c r="D32" s="277"/>
      <c r="E32" s="278"/>
      <c r="F32" s="280"/>
      <c r="G32" s="280"/>
      <c r="H32" s="280"/>
      <c r="I32" s="280"/>
      <c r="J32" s="280"/>
      <c r="K32" s="280"/>
      <c r="L32" s="280"/>
      <c r="M32" s="280"/>
      <c r="N32" s="280"/>
      <c r="O32" s="280"/>
      <c r="P32" s="280"/>
      <c r="Q32" s="280"/>
      <c r="R32" s="79"/>
    </row>
    <row r="33" spans="2:19" s="81" customFormat="1" ht="24" customHeight="1" x14ac:dyDescent="0.2">
      <c r="B33" s="288" t="s">
        <v>136</v>
      </c>
      <c r="C33" s="289"/>
      <c r="D33" s="289"/>
      <c r="E33" s="290"/>
      <c r="F33" s="82"/>
      <c r="G33" s="291" t="s">
        <v>137</v>
      </c>
      <c r="H33" s="291"/>
      <c r="I33" s="291"/>
      <c r="J33" s="291"/>
      <c r="K33" s="291"/>
      <c r="L33" s="291"/>
      <c r="M33" s="291"/>
      <c r="N33" s="82"/>
      <c r="O33" s="82"/>
      <c r="P33" s="82"/>
      <c r="Q33" s="84"/>
      <c r="R33" s="79"/>
    </row>
    <row r="34" spans="2:19" s="81" customFormat="1" ht="19.5" customHeight="1" x14ac:dyDescent="0.2">
      <c r="B34" s="286" t="s">
        <v>133</v>
      </c>
      <c r="C34" s="287"/>
      <c r="D34" s="82"/>
      <c r="E34" s="89"/>
      <c r="F34" s="89"/>
      <c r="G34" s="89"/>
      <c r="H34" s="89"/>
      <c r="I34" s="89"/>
      <c r="J34" s="89"/>
      <c r="K34" s="89"/>
      <c r="L34" s="89"/>
      <c r="M34" s="90"/>
      <c r="N34" s="90"/>
      <c r="O34" s="90"/>
      <c r="P34" s="90"/>
      <c r="Q34" s="84"/>
      <c r="R34" s="79"/>
      <c r="S34" s="79"/>
    </row>
    <row r="35" spans="2:19" s="81" customFormat="1" ht="19.5" customHeight="1" x14ac:dyDescent="0.2">
      <c r="B35" s="72"/>
      <c r="C35" s="79"/>
      <c r="D35" s="91"/>
      <c r="E35" s="92"/>
      <c r="F35" s="92"/>
      <c r="G35" s="92"/>
      <c r="H35" s="92"/>
      <c r="I35" s="92"/>
      <c r="J35" s="92"/>
      <c r="K35" s="92"/>
      <c r="L35" s="92"/>
      <c r="M35" s="91"/>
      <c r="N35" s="91"/>
      <c r="O35" s="91"/>
      <c r="P35" s="91"/>
      <c r="Q35" s="85"/>
      <c r="R35" s="79"/>
      <c r="S35" s="79"/>
    </row>
    <row r="36" spans="2:19" s="81" customFormat="1" ht="13.5" customHeight="1" x14ac:dyDescent="0.2">
      <c r="B36" s="86"/>
      <c r="C36" s="87"/>
      <c r="D36" s="87"/>
      <c r="E36" s="87"/>
      <c r="F36" s="87"/>
      <c r="G36" s="87"/>
      <c r="H36" s="87"/>
      <c r="I36" s="87"/>
      <c r="J36" s="87"/>
      <c r="K36" s="87"/>
      <c r="L36" s="87"/>
      <c r="M36" s="87"/>
      <c r="N36" s="87"/>
      <c r="O36" s="87"/>
      <c r="P36" s="87"/>
      <c r="Q36" s="88"/>
      <c r="R36" s="79"/>
      <c r="S36" s="79"/>
    </row>
  </sheetData>
  <mergeCells count="45">
    <mergeCell ref="A3:S3"/>
    <mergeCell ref="A4:S4"/>
    <mergeCell ref="A14:D15"/>
    <mergeCell ref="E14:F14"/>
    <mergeCell ref="H14:L14"/>
    <mergeCell ref="N14:S14"/>
    <mergeCell ref="E15:F15"/>
    <mergeCell ref="G15:H15"/>
    <mergeCell ref="J15:S15"/>
    <mergeCell ref="B12:R12"/>
    <mergeCell ref="A16:D16"/>
    <mergeCell ref="A17:D17"/>
    <mergeCell ref="F17:J17"/>
    <mergeCell ref="L17:O17"/>
    <mergeCell ref="P17:S17"/>
    <mergeCell ref="F16:S16"/>
    <mergeCell ref="D28:E32"/>
    <mergeCell ref="F28:Q28"/>
    <mergeCell ref="F29:G29"/>
    <mergeCell ref="H29:J29"/>
    <mergeCell ref="A19:D23"/>
    <mergeCell ref="E19:H19"/>
    <mergeCell ref="J19:S19"/>
    <mergeCell ref="E20:H20"/>
    <mergeCell ref="H22:J22"/>
    <mergeCell ref="K22:S22"/>
    <mergeCell ref="H23:J23"/>
    <mergeCell ref="O29:Q29"/>
    <mergeCell ref="J21:N21"/>
    <mergeCell ref="B34:C34"/>
    <mergeCell ref="A18:D18"/>
    <mergeCell ref="B33:E33"/>
    <mergeCell ref="G33:M33"/>
    <mergeCell ref="K29:L29"/>
    <mergeCell ref="M29:N29"/>
    <mergeCell ref="F30:G32"/>
    <mergeCell ref="H30:J32"/>
    <mergeCell ref="K30:L32"/>
    <mergeCell ref="M30:N32"/>
    <mergeCell ref="B28:C28"/>
    <mergeCell ref="J20:S20"/>
    <mergeCell ref="F18:S18"/>
    <mergeCell ref="O30:Q32"/>
    <mergeCell ref="E21:H21"/>
    <mergeCell ref="E22:G23"/>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道路掘削許可申請入力シート</vt:lpstr>
      <vt:lpstr>掘削届一式申請書類</vt:lpstr>
      <vt:lpstr>仮復旧完了届申請書類</vt:lpstr>
      <vt:lpstr>本復旧着手届</vt:lpstr>
      <vt:lpstr>本復旧完了届</vt:lpstr>
      <vt:lpstr>仮復旧完了届申請書類!Print_Area</vt:lpstr>
      <vt:lpstr>掘削届一式申請書類!Print_Area</vt:lpstr>
      <vt:lpstr>道路掘削許可申請入力シート!Print_Area</vt:lpstr>
      <vt:lpstr>本復旧完了届!Print_Area</vt:lpstr>
      <vt:lpstr>本復旧着手届!Print_Area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2020-03-25T02:29:26Z</dcterms:created>
  <dcterms:modified xsi:type="dcterms:W3CDTF">2026-05-01T05:11:26Z</dcterms:modified>
</cp:coreProperties>
</file>