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svka.vdi.pref.nagano.lg.jp\課共有\市町村課\001財政係\005公営企業\R6\001公営企業一般\006経営比較分析表\04_地局→県（市町村からの回答）\02_下水道事業\"/>
    </mc:Choice>
  </mc:AlternateContent>
  <xr:revisionPtr revIDLastSave="0" documentId="13_ncr:1_{49AF4F14-E235-4216-AD27-9701981F2DBB}" xr6:coauthVersionLast="47" xr6:coauthVersionMax="47" xr10:uidLastSave="{00000000-0000-0000-0000-000000000000}"/>
  <workbookProtection workbookAlgorithmName="SHA-512" workbookHashValue="xG/p6E25WZ0UevLVaLuJWgwGm/s0ywl1uXMAnRPoRZdQCKhT0YOfDX3FrsDZD3jFxHbvfOGC2vo8wS40IU8LdQ==" workbookSaltValue="jDu6ueNgCHI/Ns+JVKWVkQ==" workbookSpinCount="100000" lockStructure="1"/>
  <bookViews>
    <workbookView xWindow="20370" yWindow="-120" windowWidth="29040" windowHeight="1584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BB10" i="4" s="1"/>
  <c r="W6" i="5"/>
  <c r="AT10" i="4" s="1"/>
  <c r="V6" i="5"/>
  <c r="AL10" i="4" s="1"/>
  <c r="U6" i="5"/>
  <c r="T6" i="5"/>
  <c r="AT8" i="4" s="1"/>
  <c r="S6" i="5"/>
  <c r="AL8" i="4" s="1"/>
  <c r="R6" i="5"/>
  <c r="AD10" i="4" s="1"/>
  <c r="Q6" i="5"/>
  <c r="P6" i="5"/>
  <c r="P10" i="4" s="1"/>
  <c r="O6" i="5"/>
  <c r="I10" i="4" s="1"/>
  <c r="N6" i="5"/>
  <c r="B10" i="4" s="1"/>
  <c r="M6" i="5"/>
  <c r="L6" i="5"/>
  <c r="W8" i="4" s="1"/>
  <c r="K6" i="5"/>
  <c r="P8" i="4" s="1"/>
  <c r="J6" i="5"/>
  <c r="I8" i="4" s="1"/>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K85" i="4"/>
  <c r="I85" i="4"/>
  <c r="H85" i="4"/>
  <c r="G85" i="4"/>
  <c r="E85" i="4"/>
  <c r="W10" i="4"/>
  <c r="BB8" i="4"/>
  <c r="AD8" i="4"/>
  <c r="B8" i="4"/>
</calcChain>
</file>

<file path=xl/sharedStrings.xml><?xml version="1.0" encoding="utf-8"?>
<sst xmlns="http://schemas.openxmlformats.org/spreadsheetml/2006/main" count="231" uniqueCount="116">
  <si>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</si>
  <si>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</si>
  <si>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</si>
  <si>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</si>
  <si>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</si>
  <si>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</si>
  <si>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</si>
  <si>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</si>
  <si>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</si>
  <si>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</si>
  <si>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</si>
  <si>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</si>
  <si>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</si>
  <si>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</si>
  <si>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</si>
  <si>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</si>
  <si>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</si>
  <si>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</si>
  <si>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</si>
  <si>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</si>
  <si>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</si>
  <si>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</si>
  <si>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</si>
  <si>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</si>
  <si>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</si>
  <si>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</si>
  <si>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</si>
  <si>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</si>
  <si>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</si>
  <si>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</si>
  <si>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</si>
  <si>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</si>
  <si>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</si>
  <si>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</si>
  <si>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</si>
  <si>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</si>
  <si>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</si>
  <si>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</si>
  <si>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</si>
  <si>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</si>
  <si>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</si>
  <si>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</si>
  <si>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</si>
  <si>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</si>
  <si>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</si>
  <si>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</si>
  <si>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</si>
  <si>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</si>
  <si>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</si>
  <si>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</si>
  <si>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</si>
  <si>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</si>
  <si>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</si>
  <si>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</si>
  <si>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</si>
  <si>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</si>
  <si>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</si>
  <si>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</si>
  <si>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</si>
  <si>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</si>
  <si>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</si>
  <si>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</si>
  <si>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</si>
  <si>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</si>
  <si>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</si>
  <si>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</si>
  <si>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</si>
  <si>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</si>
  <si>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</si>
  <si>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</si>
  <si>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</si>
  <si>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</si>
  <si>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</si>
  <si>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</si>
  <si>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</si>
  <si>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</si>
  <si>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</si>
  <si>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</si>
  <si>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</si>
  <si>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</si>
  <si>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</si>
  <si>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</si>
  <si>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</si>
  <si>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</si>
  <si>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</si>
  <si>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</si>
  <si>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</si>
  <si>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</si>
  <si>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</si>
  <si>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</si>
  <si>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</si>
  <si>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</si>
  <si>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</si>
  <si>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</si>
  <si>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</si>
  <si>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</si>
  <si>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長野県　松本市</t>
  </si>
  <si>
    <t>法適用</t>
  </si>
  <si>
    <t>下水道事業</t>
  </si>
  <si>
    <t>特定環境保全公共下水道</t>
  </si>
  <si>
    <t>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</si>
  <si>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</si>
  <si>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</si>
  <si>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</si>
  <si>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</si>
  <si>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</si>
  <si>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</si>
  <si>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</si>
  <si>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</si>
  <si>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</si>
  <si>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</si>
  <si>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</si>
  <si>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</si>
  <si>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r>
      <t>　①有形固定資産減価償却率は、類似団体の平均値とよりも高い水準で推移しています。今後は、電気、機械設備を中心に、予防保全型の維持管理と、計画的かつ効率的な改築、更新を行います。
　②管渠老朽化率は、法定耐用年数を経過した管渠</t>
    </r>
    <r>
      <rPr>
        <sz val="11"/>
        <rFont val="ＭＳ ゴシック"/>
        <family val="3"/>
        <charset val="128"/>
      </rPr>
      <t>が存在せず、公共下</t>
    </r>
    <r>
      <rPr>
        <sz val="11"/>
        <color theme="1"/>
        <rFont val="ＭＳ ゴシック"/>
        <family val="3"/>
        <charset val="128"/>
      </rPr>
      <t>水道管渠の改築、更生工事を優先して実施しているため、③管渠改善率の対象となる管渠はありません</t>
    </r>
    <r>
      <rPr>
        <sz val="11"/>
        <color theme="1"/>
        <rFont val="ＭＳ ゴシック"/>
        <family val="3"/>
        <charset val="128"/>
      </rPr>
      <t>。</t>
    </r>
    <rPh sb="29" eb="31">
      <t>スイジュン</t>
    </rPh>
    <rPh sb="32" eb="34">
      <t>スイイ</t>
    </rPh>
    <rPh sb="40" eb="42">
      <t>コンゴ</t>
    </rPh>
    <rPh sb="73" eb="76">
      <t>コウリツテキ</t>
    </rPh>
    <rPh sb="113" eb="115">
      <t>ソンザイ</t>
    </rPh>
    <rPh sb="154" eb="156">
      <t>タイショウ</t>
    </rPh>
    <rPh sb="159" eb="161">
      <t>カンキョ</t>
    </rPh>
    <phoneticPr fontId="4"/>
  </si>
  <si>
    <t xml:space="preserve">  人口減少社会の進展や節水型機器の普及等により、今後も有収水量の伸びは期待できず、下水道使用料収入の減少が予測されます。一方で、老朽化施設の更新や耐震化・耐水化への投資、物価や労務費の上昇及び施設に係る維持管理費など、多額の資金需要が見込まれています。
  また、合併地区毎に料金体系が異なる等の事業運営上の課題もあり、適正な下水道使用料の在り方や広域化による施設の効率的な利用などについて、具体的な検討を進めていく必要があります。
　今後は、ストックマネジメント等に基づいて計画的に施設の改築・更新が進められるように経営改善を図り、長期展望に立った下水道事業経営の実現に取り組みます。
</t>
    <rPh sb="252" eb="253">
      <t>スス</t>
    </rPh>
    <phoneticPr fontId="4"/>
  </si>
  <si>
    <r>
      <t>　</t>
    </r>
    <r>
      <rPr>
        <sz val="11"/>
        <rFont val="ＭＳ ゴシック"/>
        <family val="3"/>
        <charset val="128"/>
      </rPr>
      <t>①経常収支比率は、100％を超えています。
　②累積欠損金は発生していません。
　③流動比率は、類似団体の平均値と比べ低い水準で推移していますが、公共下水道と併せると、平均値を上回っています。
　④企業債残高対事業規模比率は、事業費の減少に伴い減少傾向にあります。
　⑤経費回収率、⑦施設利用率、⑧水洗化率は、類似団体の平均値を上回る水準で順調に推移しています。　</t>
    </r>
    <r>
      <rPr>
        <sz val="11"/>
        <color rgb="FFFF0000"/>
        <rFont val="ＭＳ ゴシック"/>
        <family val="3"/>
        <charset val="128"/>
      </rPr>
      <t xml:space="preserve">
　</t>
    </r>
    <r>
      <rPr>
        <sz val="11"/>
        <color theme="1"/>
        <rFont val="ＭＳ ゴシック"/>
        <family val="3"/>
        <charset val="128"/>
      </rPr>
      <t>平成22年度に臨空工業団地処理区（80ha）を統合したことにより、大口使用者が増</t>
    </r>
    <r>
      <rPr>
        <sz val="11"/>
        <rFont val="ＭＳ ゴシック"/>
        <family val="3"/>
        <charset val="128"/>
      </rPr>
      <t>え、</t>
    </r>
    <r>
      <rPr>
        <sz val="11"/>
        <color theme="1"/>
        <rFont val="ＭＳ ゴシック"/>
        <family val="3"/>
        <charset val="128"/>
      </rPr>
      <t>⑥汚水処理原価は</t>
    </r>
    <r>
      <rPr>
        <sz val="11"/>
        <rFont val="ＭＳ ゴシック"/>
        <family val="3"/>
        <charset val="128"/>
      </rPr>
      <t>、</t>
    </r>
    <r>
      <rPr>
        <sz val="11"/>
        <color theme="1"/>
        <rFont val="ＭＳ ゴシック"/>
        <family val="3"/>
        <charset val="128"/>
      </rPr>
      <t>類似団体の平均値を下回る水準で推移しています。　
　しかし、山間部の処理区では、人口減少がさらに進行していること、また、料金体系が一部の処理区で異なること等の事業運営上の課題もあり、料金体系の統一化を含めた適正な使用料の在り方などについて、具体的に検討を進める必要があります。
　</t>
    </r>
    <rPh sb="2" eb="4">
      <t>ケイジョウ</t>
    </rPh>
    <rPh sb="4" eb="6">
      <t>シュウシ</t>
    </rPh>
    <rPh sb="6" eb="8">
      <t>ヒリツ</t>
    </rPh>
    <rPh sb="15" eb="16">
      <t>コ</t>
    </rPh>
    <rPh sb="25" eb="27">
      <t>ルイセキ</t>
    </rPh>
    <rPh sb="27" eb="29">
      <t>ケッソン</t>
    </rPh>
    <rPh sb="29" eb="30">
      <t>キン</t>
    </rPh>
    <rPh sb="31" eb="33">
      <t>ハッセイ</t>
    </rPh>
    <rPh sb="43" eb="45">
      <t>リュウドウ</t>
    </rPh>
    <rPh sb="45" eb="47">
      <t>ヒリツ</t>
    </rPh>
    <rPh sb="49" eb="53">
      <t>ルイジダンタイ</t>
    </rPh>
    <rPh sb="54" eb="57">
      <t>ヘイキンチ</t>
    </rPh>
    <rPh sb="58" eb="59">
      <t>クラ</t>
    </rPh>
    <rPh sb="60" eb="61">
      <t>ヒク</t>
    </rPh>
    <rPh sb="62" eb="64">
      <t>スイジュン</t>
    </rPh>
    <rPh sb="65" eb="67">
      <t>スイイ</t>
    </rPh>
    <rPh sb="74" eb="76">
      <t>コウキョウ</t>
    </rPh>
    <rPh sb="76" eb="79">
      <t>ゲスイドウ</t>
    </rPh>
    <rPh sb="80" eb="81">
      <t>アワ</t>
    </rPh>
    <rPh sb="85" eb="88">
      <t>ヘイキンチ</t>
    </rPh>
    <rPh sb="89" eb="91">
      <t>ウワマワ</t>
    </rPh>
    <rPh sb="121" eb="122">
      <t>トモナ</t>
    </rPh>
    <rPh sb="163" eb="164">
      <t>アタイ</t>
    </rPh>
    <rPh sb="165" eb="167">
      <t>ウワマワ</t>
    </rPh>
    <rPh sb="168" eb="170">
      <t>スイジュン</t>
    </rPh>
    <rPh sb="243" eb="244">
      <t>チ</t>
    </rPh>
    <rPh sb="245" eb="247">
      <t>シタマワ</t>
    </rPh>
    <rPh sb="248" eb="250">
      <t>スイジュン</t>
    </rPh>
    <rPh sb="313" eb="314">
      <t>ナド</t>
    </rPh>
    <rPh sb="339" eb="341">
      <t>テキセイ</t>
    </rPh>
    <rPh sb="346" eb="347">
      <t>ア</t>
    </rPh>
    <rPh sb="348" eb="349">
      <t>カタ</t>
    </rPh>
    <rPh sb="366" eb="368">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</si>
</sst>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rgb="FFFF0000"/>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A74-4D7B-B5A8-F0E3FEBEB4BA}"/>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0.06</c:v>
                </c:pt>
                <c:pt idx="2">
                  <c:v>0.27</c:v>
                </c:pt>
                <c:pt idx="3">
                  <c:v>0.22</c:v>
                </c:pt>
                <c:pt idx="4">
                  <c:v>0.17</c:v>
                </c:pt>
              </c:numCache>
            </c:numRef>
          </c:val>
          <c:smooth val="0"/>
          <c:extLst>
            <c:ext xmlns:c16="http://schemas.microsoft.com/office/drawing/2014/chart" uri="{C3380CC4-5D6E-409C-BE32-E72D297353CC}">
              <c16:uniqueId val="{00000001-2A74-4D7B-B5A8-F0E3FEBEB4BA}"/>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76.010000000000005</c:v>
                </c:pt>
                <c:pt idx="1">
                  <c:v>70.540000000000006</c:v>
                </c:pt>
                <c:pt idx="2">
                  <c:v>106.55</c:v>
                </c:pt>
                <c:pt idx="3">
                  <c:v>73.650000000000006</c:v>
                </c:pt>
                <c:pt idx="4">
                  <c:v>73.989999999999995</c:v>
                </c:pt>
              </c:numCache>
            </c:numRef>
          </c:val>
          <c:extLst>
            <c:ext xmlns:c16="http://schemas.microsoft.com/office/drawing/2014/chart" uri="{C3380CC4-5D6E-409C-BE32-E72D297353CC}">
              <c16:uniqueId val="{00000000-EAB5-4E7F-A501-C4765BCAF1A9}"/>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45.68</c:v>
                </c:pt>
                <c:pt idx="1">
                  <c:v>45.87</c:v>
                </c:pt>
                <c:pt idx="2">
                  <c:v>44.24</c:v>
                </c:pt>
                <c:pt idx="3">
                  <c:v>45.3</c:v>
                </c:pt>
                <c:pt idx="4">
                  <c:v>45.6</c:v>
                </c:pt>
              </c:numCache>
            </c:numRef>
          </c:val>
          <c:smooth val="0"/>
          <c:extLst>
            <c:ext xmlns:c16="http://schemas.microsoft.com/office/drawing/2014/chart" uri="{C3380CC4-5D6E-409C-BE32-E72D297353CC}">
              <c16:uniqueId val="{00000001-EAB5-4E7F-A501-C4765BCAF1A9}"/>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95.6</c:v>
                </c:pt>
                <c:pt idx="1">
                  <c:v>95.66</c:v>
                </c:pt>
                <c:pt idx="2">
                  <c:v>95.81</c:v>
                </c:pt>
                <c:pt idx="3">
                  <c:v>96.08</c:v>
                </c:pt>
                <c:pt idx="4">
                  <c:v>96.09</c:v>
                </c:pt>
              </c:numCache>
            </c:numRef>
          </c:val>
          <c:extLst>
            <c:ext xmlns:c16="http://schemas.microsoft.com/office/drawing/2014/chart" uri="{C3380CC4-5D6E-409C-BE32-E72D297353CC}">
              <c16:uniqueId val="{00000000-0543-4474-BC2A-1D2B1AFC17EA}"/>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87.96</c:v>
                </c:pt>
                <c:pt idx="1">
                  <c:v>87.65</c:v>
                </c:pt>
                <c:pt idx="2">
                  <c:v>88.15</c:v>
                </c:pt>
                <c:pt idx="3">
                  <c:v>88.37</c:v>
                </c:pt>
                <c:pt idx="4">
                  <c:v>88.66</c:v>
                </c:pt>
              </c:numCache>
            </c:numRef>
          </c:val>
          <c:smooth val="0"/>
          <c:extLst>
            <c:ext xmlns:c16="http://schemas.microsoft.com/office/drawing/2014/chart" uri="{C3380CC4-5D6E-409C-BE32-E72D297353CC}">
              <c16:uniqueId val="{00000001-0543-4474-BC2A-1D2B1AFC17EA}"/>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95.54</c:v>
                </c:pt>
                <c:pt idx="1">
                  <c:v>99.57</c:v>
                </c:pt>
                <c:pt idx="2">
                  <c:v>102.74</c:v>
                </c:pt>
                <c:pt idx="3">
                  <c:v>100.39</c:v>
                </c:pt>
                <c:pt idx="4">
                  <c:v>100.21</c:v>
                </c:pt>
              </c:numCache>
            </c:numRef>
          </c:val>
          <c:extLst>
            <c:ext xmlns:c16="http://schemas.microsoft.com/office/drawing/2014/chart" uri="{C3380CC4-5D6E-409C-BE32-E72D297353CC}">
              <c16:uniqueId val="{00000000-1C4B-4E56-9F60-518BAF2A5EE1}"/>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103.34</c:v>
                </c:pt>
                <c:pt idx="1">
                  <c:v>102.7</c:v>
                </c:pt>
                <c:pt idx="2">
                  <c:v>104.11</c:v>
                </c:pt>
                <c:pt idx="3">
                  <c:v>101.98</c:v>
                </c:pt>
                <c:pt idx="4">
                  <c:v>102.68</c:v>
                </c:pt>
              </c:numCache>
            </c:numRef>
          </c:val>
          <c:smooth val="0"/>
          <c:extLst>
            <c:ext xmlns:c16="http://schemas.microsoft.com/office/drawing/2014/chart" uri="{C3380CC4-5D6E-409C-BE32-E72D297353CC}">
              <c16:uniqueId val="{00000001-1C4B-4E56-9F60-518BAF2A5EE1}"/>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33.32</c:v>
                </c:pt>
                <c:pt idx="1">
                  <c:v>35.35</c:v>
                </c:pt>
                <c:pt idx="2">
                  <c:v>37.42</c:v>
                </c:pt>
                <c:pt idx="3">
                  <c:v>39.979999999999997</c:v>
                </c:pt>
                <c:pt idx="4">
                  <c:v>42.07</c:v>
                </c:pt>
              </c:numCache>
            </c:numRef>
          </c:val>
          <c:extLst>
            <c:ext xmlns:c16="http://schemas.microsoft.com/office/drawing/2014/chart" uri="{C3380CC4-5D6E-409C-BE32-E72D297353CC}">
              <c16:uniqueId val="{00000000-E814-40F1-9F4B-78F75943B8A8}"/>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27.82</c:v>
                </c:pt>
                <c:pt idx="1">
                  <c:v>29.24</c:v>
                </c:pt>
                <c:pt idx="2">
                  <c:v>31.73</c:v>
                </c:pt>
                <c:pt idx="3">
                  <c:v>32.57</c:v>
                </c:pt>
                <c:pt idx="4">
                  <c:v>33.159999999999997</c:v>
                </c:pt>
              </c:numCache>
            </c:numRef>
          </c:val>
          <c:smooth val="0"/>
          <c:extLst>
            <c:ext xmlns:c16="http://schemas.microsoft.com/office/drawing/2014/chart" uri="{C3380CC4-5D6E-409C-BE32-E72D297353CC}">
              <c16:uniqueId val="{00000001-E814-40F1-9F4B-78F75943B8A8}"/>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895-40B8-998A-13F3513552FE}"/>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quot;-&quot;">
                  <c:v>0.04</c:v>
                </c:pt>
                <c:pt idx="4" formatCode="#,##0.00;&quot;△&quot;#,##0.00;&quot;-&quot;">
                  <c:v>0.12</c:v>
                </c:pt>
              </c:numCache>
            </c:numRef>
          </c:val>
          <c:smooth val="0"/>
          <c:extLst>
            <c:ext xmlns:c16="http://schemas.microsoft.com/office/drawing/2014/chart" uri="{C3380CC4-5D6E-409C-BE32-E72D297353CC}">
              <c16:uniqueId val="{00000001-F895-40B8-998A-13F3513552FE}"/>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72A-4AD2-A0AD-FA4980C9110E}"/>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29.74</c:v>
                </c:pt>
                <c:pt idx="1">
                  <c:v>48.2</c:v>
                </c:pt>
                <c:pt idx="2">
                  <c:v>46.91</c:v>
                </c:pt>
                <c:pt idx="3">
                  <c:v>52.27</c:v>
                </c:pt>
                <c:pt idx="4">
                  <c:v>58.68</c:v>
                </c:pt>
              </c:numCache>
            </c:numRef>
          </c:val>
          <c:smooth val="0"/>
          <c:extLst>
            <c:ext xmlns:c16="http://schemas.microsoft.com/office/drawing/2014/chart" uri="{C3380CC4-5D6E-409C-BE32-E72D297353CC}">
              <c16:uniqueId val="{00000001-472A-4AD2-A0AD-FA4980C9110E}"/>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45.41</c:v>
                </c:pt>
                <c:pt idx="1">
                  <c:v>22.97</c:v>
                </c:pt>
                <c:pt idx="2">
                  <c:v>18.28</c:v>
                </c:pt>
                <c:pt idx="3">
                  <c:v>19.760000000000002</c:v>
                </c:pt>
                <c:pt idx="4">
                  <c:v>14.45</c:v>
                </c:pt>
              </c:numCache>
            </c:numRef>
          </c:val>
          <c:extLst>
            <c:ext xmlns:c16="http://schemas.microsoft.com/office/drawing/2014/chart" uri="{C3380CC4-5D6E-409C-BE32-E72D297353CC}">
              <c16:uniqueId val="{00000000-CE52-42C6-9B3E-FCB1326D89A1}"/>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53.44</c:v>
                </c:pt>
                <c:pt idx="1">
                  <c:v>46.85</c:v>
                </c:pt>
                <c:pt idx="2">
                  <c:v>44.35</c:v>
                </c:pt>
                <c:pt idx="3">
                  <c:v>41.51</c:v>
                </c:pt>
                <c:pt idx="4">
                  <c:v>45.01</c:v>
                </c:pt>
              </c:numCache>
            </c:numRef>
          </c:val>
          <c:smooth val="0"/>
          <c:extLst>
            <c:ext xmlns:c16="http://schemas.microsoft.com/office/drawing/2014/chart" uri="{C3380CC4-5D6E-409C-BE32-E72D297353CC}">
              <c16:uniqueId val="{00000001-CE52-42C6-9B3E-FCB1326D89A1}"/>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860.07</c:v>
                </c:pt>
                <c:pt idx="1">
                  <c:v>729.21</c:v>
                </c:pt>
                <c:pt idx="2">
                  <c:v>611.5</c:v>
                </c:pt>
                <c:pt idx="3">
                  <c:v>526.94000000000005</c:v>
                </c:pt>
                <c:pt idx="4">
                  <c:v>542.58000000000004</c:v>
                </c:pt>
              </c:numCache>
            </c:numRef>
          </c:val>
          <c:extLst>
            <c:ext xmlns:c16="http://schemas.microsoft.com/office/drawing/2014/chart" uri="{C3380CC4-5D6E-409C-BE32-E72D297353CC}">
              <c16:uniqueId val="{00000000-2A69-4423-A8A1-F3B01CD8701E}"/>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1267.3900000000001</c:v>
                </c:pt>
                <c:pt idx="1">
                  <c:v>1268.6300000000001</c:v>
                </c:pt>
                <c:pt idx="2">
                  <c:v>1283.69</c:v>
                </c:pt>
                <c:pt idx="3">
                  <c:v>1160.22</c:v>
                </c:pt>
                <c:pt idx="4">
                  <c:v>1141.98</c:v>
                </c:pt>
              </c:numCache>
            </c:numRef>
          </c:val>
          <c:smooth val="0"/>
          <c:extLst>
            <c:ext xmlns:c16="http://schemas.microsoft.com/office/drawing/2014/chart" uri="{C3380CC4-5D6E-409C-BE32-E72D297353CC}">
              <c16:uniqueId val="{00000001-2A69-4423-A8A1-F3B01CD8701E}"/>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170.35</c:v>
                </c:pt>
                <c:pt idx="1">
                  <c:v>163.91</c:v>
                </c:pt>
                <c:pt idx="2">
                  <c:v>160.5</c:v>
                </c:pt>
                <c:pt idx="3">
                  <c:v>140.28</c:v>
                </c:pt>
                <c:pt idx="4">
                  <c:v>106.54</c:v>
                </c:pt>
              </c:numCache>
            </c:numRef>
          </c:val>
          <c:extLst>
            <c:ext xmlns:c16="http://schemas.microsoft.com/office/drawing/2014/chart" uri="{C3380CC4-5D6E-409C-BE32-E72D297353CC}">
              <c16:uniqueId val="{00000000-A7A5-4BB3-98C3-557D0C7DD72F}"/>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84.3</c:v>
                </c:pt>
                <c:pt idx="1">
                  <c:v>82.88</c:v>
                </c:pt>
                <c:pt idx="2">
                  <c:v>82.53</c:v>
                </c:pt>
                <c:pt idx="3">
                  <c:v>81.81</c:v>
                </c:pt>
                <c:pt idx="4">
                  <c:v>82.27</c:v>
                </c:pt>
              </c:numCache>
            </c:numRef>
          </c:val>
          <c:smooth val="0"/>
          <c:extLst>
            <c:ext xmlns:c16="http://schemas.microsoft.com/office/drawing/2014/chart" uri="{C3380CC4-5D6E-409C-BE32-E72D297353CC}">
              <c16:uniqueId val="{00000001-A7A5-4BB3-98C3-557D0C7DD72F}"/>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108.69</c:v>
                </c:pt>
                <c:pt idx="1">
                  <c:v>113.01</c:v>
                </c:pt>
                <c:pt idx="2">
                  <c:v>116.42</c:v>
                </c:pt>
                <c:pt idx="3">
                  <c:v>127.68</c:v>
                </c:pt>
                <c:pt idx="4">
                  <c:v>140.03</c:v>
                </c:pt>
              </c:numCache>
            </c:numRef>
          </c:val>
          <c:extLst>
            <c:ext xmlns:c16="http://schemas.microsoft.com/office/drawing/2014/chart" uri="{C3380CC4-5D6E-409C-BE32-E72D297353CC}">
              <c16:uniqueId val="{00000000-8779-4152-B89E-4E9730B48659}"/>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185.47</c:v>
                </c:pt>
                <c:pt idx="1">
                  <c:v>187.76</c:v>
                </c:pt>
                <c:pt idx="2">
                  <c:v>190.48</c:v>
                </c:pt>
                <c:pt idx="3">
                  <c:v>193.59</c:v>
                </c:pt>
                <c:pt idx="4">
                  <c:v>194.42</c:v>
                </c:pt>
              </c:numCache>
            </c:numRef>
          </c:val>
          <c:smooth val="0"/>
          <c:extLst>
            <c:ext xmlns:c16="http://schemas.microsoft.com/office/drawing/2014/chart" uri="{C3380CC4-5D6E-409C-BE32-E72D297353CC}">
              <c16:uniqueId val="{00000001-8779-4152-B89E-4E9730B48659}"/>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【48.91】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【1,156.82】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【215.73】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D46" zoomScale="85" zoomScaleNormal="85"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7" t="str">
        <f>データ!H6</f>
        <v>長野県　松本市</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0" t="s">
        <v>1</v>
      </c>
      <c r="C7" s="50"/>
      <c r="D7" s="50"/>
      <c r="E7" s="50"/>
      <c r="F7" s="50"/>
      <c r="G7" s="50"/>
      <c r="H7" s="50"/>
      <c r="I7" s="50" t="s">
        <v>2</v>
      </c>
      <c r="J7" s="50"/>
      <c r="K7" s="50"/>
      <c r="L7" s="50"/>
      <c r="M7" s="50"/>
      <c r="N7" s="50"/>
      <c r="O7" s="50"/>
      <c r="P7" s="50" t="s">
        <v>3</v>
      </c>
      <c r="Q7" s="50"/>
      <c r="R7" s="50"/>
      <c r="S7" s="50"/>
      <c r="T7" s="50"/>
      <c r="U7" s="50"/>
      <c r="V7" s="50"/>
      <c r="W7" s="50" t="s">
        <v>4</v>
      </c>
      <c r="X7" s="50"/>
      <c r="Y7" s="50"/>
      <c r="Z7" s="50"/>
      <c r="AA7" s="50"/>
      <c r="AB7" s="50"/>
      <c r="AC7" s="50"/>
      <c r="AD7" s="50" t="s">
        <v>5</v>
      </c>
      <c r="AE7" s="50"/>
      <c r="AF7" s="50"/>
      <c r="AG7" s="50"/>
      <c r="AH7" s="50"/>
      <c r="AI7" s="50"/>
      <c r="AJ7" s="50"/>
      <c r="AK7" s="3"/>
      <c r="AL7" s="50" t="s">
        <v>6</v>
      </c>
      <c r="AM7" s="50"/>
      <c r="AN7" s="50"/>
      <c r="AO7" s="50"/>
      <c r="AP7" s="50"/>
      <c r="AQ7" s="50"/>
      <c r="AR7" s="50"/>
      <c r="AS7" s="50"/>
      <c r="AT7" s="50" t="s">
        <v>7</v>
      </c>
      <c r="AU7" s="50"/>
      <c r="AV7" s="50"/>
      <c r="AW7" s="50"/>
      <c r="AX7" s="50"/>
      <c r="AY7" s="50"/>
      <c r="AZ7" s="50"/>
      <c r="BA7" s="50"/>
      <c r="BB7" s="50" t="s">
        <v>8</v>
      </c>
      <c r="BC7" s="50"/>
      <c r="BD7" s="50"/>
      <c r="BE7" s="50"/>
      <c r="BF7" s="50"/>
      <c r="BG7" s="50"/>
      <c r="BH7" s="50"/>
      <c r="BI7" s="50"/>
      <c r="BJ7" s="3"/>
      <c r="BK7" s="3"/>
      <c r="BL7" s="68" t="s">
        <v>9</v>
      </c>
      <c r="BM7" s="69"/>
      <c r="BN7" s="69"/>
      <c r="BO7" s="69"/>
      <c r="BP7" s="69"/>
      <c r="BQ7" s="69"/>
      <c r="BR7" s="69"/>
      <c r="BS7" s="69"/>
      <c r="BT7" s="69"/>
      <c r="BU7" s="69"/>
      <c r="BV7" s="69"/>
      <c r="BW7" s="69"/>
      <c r="BX7" s="69"/>
      <c r="BY7" s="70"/>
    </row>
    <row r="8" spans="1:78" ht="18.75" customHeight="1" x14ac:dyDescent="0.15">
      <c r="A8" s="2"/>
      <c r="B8" s="64" t="str">
        <f>データ!I6</f>
        <v>法適用</v>
      </c>
      <c r="C8" s="64"/>
      <c r="D8" s="64"/>
      <c r="E8" s="64"/>
      <c r="F8" s="64"/>
      <c r="G8" s="64"/>
      <c r="H8" s="64"/>
      <c r="I8" s="64" t="str">
        <f>データ!J6</f>
        <v>下水道事業</v>
      </c>
      <c r="J8" s="64"/>
      <c r="K8" s="64"/>
      <c r="L8" s="64"/>
      <c r="M8" s="64"/>
      <c r="N8" s="64"/>
      <c r="O8" s="64"/>
      <c r="P8" s="64" t="str">
        <f>データ!K6</f>
        <v>特定環境保全公共下水道</v>
      </c>
      <c r="Q8" s="64"/>
      <c r="R8" s="64"/>
      <c r="S8" s="64"/>
      <c r="T8" s="64"/>
      <c r="U8" s="64"/>
      <c r="V8" s="64"/>
      <c r="W8" s="64" t="str">
        <f>データ!L6</f>
        <v>D1</v>
      </c>
      <c r="X8" s="64"/>
      <c r="Y8" s="64"/>
      <c r="Z8" s="64"/>
      <c r="AA8" s="64"/>
      <c r="AB8" s="64"/>
      <c r="AC8" s="64"/>
      <c r="AD8" s="65" t="str">
        <f>データ!$M$6</f>
        <v>非設置</v>
      </c>
      <c r="AE8" s="65"/>
      <c r="AF8" s="65"/>
      <c r="AG8" s="65"/>
      <c r="AH8" s="65"/>
      <c r="AI8" s="65"/>
      <c r="AJ8" s="65"/>
      <c r="AK8" s="3"/>
      <c r="AL8" s="44">
        <f>データ!S6</f>
        <v>235475</v>
      </c>
      <c r="AM8" s="44"/>
      <c r="AN8" s="44"/>
      <c r="AO8" s="44"/>
      <c r="AP8" s="44"/>
      <c r="AQ8" s="44"/>
      <c r="AR8" s="44"/>
      <c r="AS8" s="44"/>
      <c r="AT8" s="45">
        <f>データ!T6</f>
        <v>834.81</v>
      </c>
      <c r="AU8" s="45"/>
      <c r="AV8" s="45"/>
      <c r="AW8" s="45"/>
      <c r="AX8" s="45"/>
      <c r="AY8" s="45"/>
      <c r="AZ8" s="45"/>
      <c r="BA8" s="45"/>
      <c r="BB8" s="45">
        <f>データ!U6</f>
        <v>282.07</v>
      </c>
      <c r="BC8" s="45"/>
      <c r="BD8" s="45"/>
      <c r="BE8" s="45"/>
      <c r="BF8" s="45"/>
      <c r="BG8" s="45"/>
      <c r="BH8" s="45"/>
      <c r="BI8" s="45"/>
      <c r="BJ8" s="3"/>
      <c r="BK8" s="3"/>
      <c r="BL8" s="60" t="s">
        <v>10</v>
      </c>
      <c r="BM8" s="61"/>
      <c r="BN8" s="62" t="s">
        <v>11</v>
      </c>
      <c r="BO8" s="62"/>
      <c r="BP8" s="62"/>
      <c r="BQ8" s="62"/>
      <c r="BR8" s="62"/>
      <c r="BS8" s="62"/>
      <c r="BT8" s="62"/>
      <c r="BU8" s="62"/>
      <c r="BV8" s="62"/>
      <c r="BW8" s="62"/>
      <c r="BX8" s="62"/>
      <c r="BY8" s="63"/>
    </row>
    <row r="9" spans="1:78" ht="18.75" customHeight="1" x14ac:dyDescent="0.15">
      <c r="A9" s="2"/>
      <c r="B9" s="50" t="s">
        <v>12</v>
      </c>
      <c r="C9" s="50"/>
      <c r="D9" s="50"/>
      <c r="E9" s="50"/>
      <c r="F9" s="50"/>
      <c r="G9" s="50"/>
      <c r="H9" s="50"/>
      <c r="I9" s="50" t="s">
        <v>13</v>
      </c>
      <c r="J9" s="50"/>
      <c r="K9" s="50"/>
      <c r="L9" s="50"/>
      <c r="M9" s="50"/>
      <c r="N9" s="50"/>
      <c r="O9" s="50"/>
      <c r="P9" s="50" t="s">
        <v>14</v>
      </c>
      <c r="Q9" s="50"/>
      <c r="R9" s="50"/>
      <c r="S9" s="50"/>
      <c r="T9" s="50"/>
      <c r="U9" s="50"/>
      <c r="V9" s="50"/>
      <c r="W9" s="50" t="s">
        <v>15</v>
      </c>
      <c r="X9" s="50"/>
      <c r="Y9" s="50"/>
      <c r="Z9" s="50"/>
      <c r="AA9" s="50"/>
      <c r="AB9" s="50"/>
      <c r="AC9" s="50"/>
      <c r="AD9" s="50" t="s">
        <v>16</v>
      </c>
      <c r="AE9" s="50"/>
      <c r="AF9" s="50"/>
      <c r="AG9" s="50"/>
      <c r="AH9" s="50"/>
      <c r="AI9" s="50"/>
      <c r="AJ9" s="50"/>
      <c r="AK9" s="3"/>
      <c r="AL9" s="50" t="s">
        <v>17</v>
      </c>
      <c r="AM9" s="50"/>
      <c r="AN9" s="50"/>
      <c r="AO9" s="50"/>
      <c r="AP9" s="50"/>
      <c r="AQ9" s="50"/>
      <c r="AR9" s="50"/>
      <c r="AS9" s="50"/>
      <c r="AT9" s="50" t="s">
        <v>18</v>
      </c>
      <c r="AU9" s="50"/>
      <c r="AV9" s="50"/>
      <c r="AW9" s="50"/>
      <c r="AX9" s="50"/>
      <c r="AY9" s="50"/>
      <c r="AZ9" s="50"/>
      <c r="BA9" s="50"/>
      <c r="BB9" s="50" t="s">
        <v>19</v>
      </c>
      <c r="BC9" s="50"/>
      <c r="BD9" s="50"/>
      <c r="BE9" s="50"/>
      <c r="BF9" s="50"/>
      <c r="BG9" s="50"/>
      <c r="BH9" s="50"/>
      <c r="BI9" s="50"/>
      <c r="BJ9" s="3"/>
      <c r="BK9" s="3"/>
      <c r="BL9" s="51" t="s">
        <v>20</v>
      </c>
      <c r="BM9" s="52"/>
      <c r="BN9" s="53" t="s">
        <v>21</v>
      </c>
      <c r="BO9" s="53"/>
      <c r="BP9" s="53"/>
      <c r="BQ9" s="53"/>
      <c r="BR9" s="53"/>
      <c r="BS9" s="53"/>
      <c r="BT9" s="53"/>
      <c r="BU9" s="53"/>
      <c r="BV9" s="53"/>
      <c r="BW9" s="53"/>
      <c r="BX9" s="53"/>
      <c r="BY9" s="54"/>
    </row>
    <row r="10" spans="1:78" ht="18.75" customHeight="1" x14ac:dyDescent="0.15">
      <c r="A10" s="2"/>
      <c r="B10" s="45" t="str">
        <f>データ!N6</f>
        <v>-</v>
      </c>
      <c r="C10" s="45"/>
      <c r="D10" s="45"/>
      <c r="E10" s="45"/>
      <c r="F10" s="45"/>
      <c r="G10" s="45"/>
      <c r="H10" s="45"/>
      <c r="I10" s="45">
        <f>データ!O6</f>
        <v>77.66</v>
      </c>
      <c r="J10" s="45"/>
      <c r="K10" s="45"/>
      <c r="L10" s="45"/>
      <c r="M10" s="45"/>
      <c r="N10" s="45"/>
      <c r="O10" s="45"/>
      <c r="P10" s="45">
        <f>データ!P6</f>
        <v>15.59</v>
      </c>
      <c r="Q10" s="45"/>
      <c r="R10" s="45"/>
      <c r="S10" s="45"/>
      <c r="T10" s="45"/>
      <c r="U10" s="45"/>
      <c r="V10" s="45"/>
      <c r="W10" s="45">
        <f>データ!Q6</f>
        <v>72.989999999999995</v>
      </c>
      <c r="X10" s="45"/>
      <c r="Y10" s="45"/>
      <c r="Z10" s="45"/>
      <c r="AA10" s="45"/>
      <c r="AB10" s="45"/>
      <c r="AC10" s="45"/>
      <c r="AD10" s="44">
        <f>データ!R6</f>
        <v>3140</v>
      </c>
      <c r="AE10" s="44"/>
      <c r="AF10" s="44"/>
      <c r="AG10" s="44"/>
      <c r="AH10" s="44"/>
      <c r="AI10" s="44"/>
      <c r="AJ10" s="44"/>
      <c r="AK10" s="2"/>
      <c r="AL10" s="44">
        <f>データ!V6</f>
        <v>36555</v>
      </c>
      <c r="AM10" s="44"/>
      <c r="AN10" s="44"/>
      <c r="AO10" s="44"/>
      <c r="AP10" s="44"/>
      <c r="AQ10" s="44"/>
      <c r="AR10" s="44"/>
      <c r="AS10" s="44"/>
      <c r="AT10" s="45">
        <f>データ!W6</f>
        <v>12.03</v>
      </c>
      <c r="AU10" s="45"/>
      <c r="AV10" s="45"/>
      <c r="AW10" s="45"/>
      <c r="AX10" s="45"/>
      <c r="AY10" s="45"/>
      <c r="AZ10" s="45"/>
      <c r="BA10" s="45"/>
      <c r="BB10" s="45">
        <f>データ!X6</f>
        <v>3038.65</v>
      </c>
      <c r="BC10" s="45"/>
      <c r="BD10" s="45"/>
      <c r="BE10" s="45"/>
      <c r="BF10" s="45"/>
      <c r="BG10" s="45"/>
      <c r="BH10" s="45"/>
      <c r="BI10" s="45"/>
      <c r="BJ10" s="2"/>
      <c r="BK10" s="2"/>
      <c r="BL10" s="46" t="s">
        <v>22</v>
      </c>
      <c r="BM10" s="47"/>
      <c r="BN10" s="48" t="s">
        <v>23</v>
      </c>
      <c r="BO10" s="48"/>
      <c r="BP10" s="48"/>
      <c r="BQ10" s="48"/>
      <c r="BR10" s="48"/>
      <c r="BS10" s="48"/>
      <c r="BT10" s="48"/>
      <c r="BU10" s="48"/>
      <c r="BV10" s="48"/>
      <c r="BW10" s="48"/>
      <c r="BX10" s="48"/>
      <c r="BY10" s="4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115</v>
      </c>
      <c r="BM16" s="29"/>
      <c r="BN16" s="29"/>
      <c r="BO16" s="29"/>
      <c r="BP16" s="29"/>
      <c r="BQ16" s="29"/>
      <c r="BR16" s="29"/>
      <c r="BS16" s="29"/>
      <c r="BT16" s="29"/>
      <c r="BU16" s="29"/>
      <c r="BV16" s="29"/>
      <c r="BW16" s="29"/>
      <c r="BX16" s="29"/>
      <c r="BY16" s="2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113</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114</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【105.09】</v>
      </c>
      <c r="F85" s="12" t="str">
        <f>データ!AT6</f>
        <v>【65.73】</v>
      </c>
      <c r="G85" s="12" t="str">
        <f>データ!BE6</f>
        <v>【48.91】</v>
      </c>
      <c r="H85" s="12" t="str">
        <f>データ!BP6</f>
        <v>【1,156.82】</v>
      </c>
      <c r="I85" s="12" t="str">
        <f>データ!CA6</f>
        <v>【75.33】</v>
      </c>
      <c r="J85" s="12" t="str">
        <f>データ!CL6</f>
        <v>【215.73】</v>
      </c>
      <c r="K85" s="12" t="str">
        <f>データ!CW6</f>
        <v>【43.28】</v>
      </c>
      <c r="L85" s="12" t="str">
        <f>データ!DH6</f>
        <v>【86.21】</v>
      </c>
      <c r="M85" s="12" t="str">
        <f>データ!DS6</f>
        <v>【29.62】</v>
      </c>
      <c r="N85" s="12" t="str">
        <f>データ!ED6</f>
        <v>【0.09】</v>
      </c>
      <c r="O85" s="12" t="str">
        <f>データ!EO6</f>
        <v>【0.11】</v>
      </c>
    </row>
  </sheetData>
  <sheetProtection algorithmName="SHA-512" hashValue="zfsUUVgaz2hf2VjtyDChu5moooLtCM1SjxaLDtkZu9p1mKnimssvf3X+/LuLzQxsIpCdByRGkoYIUSRnNGHCwA==" saltValue="os9Osd149zENT01m7nJgZ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202029</v>
      </c>
      <c r="D6" s="19">
        <f t="shared" si="3"/>
        <v>46</v>
      </c>
      <c r="E6" s="19">
        <f t="shared" si="3"/>
        <v>17</v>
      </c>
      <c r="F6" s="19">
        <f t="shared" si="3"/>
        <v>4</v>
      </c>
      <c r="G6" s="19">
        <f t="shared" si="3"/>
        <v>0</v>
      </c>
      <c r="H6" s="19" t="str">
        <f t="shared" si="3"/>
        <v>長野県　松本市</v>
      </c>
      <c r="I6" s="19" t="str">
        <f t="shared" si="3"/>
        <v>法適用</v>
      </c>
      <c r="J6" s="19" t="str">
        <f t="shared" si="3"/>
        <v>下水道事業</v>
      </c>
      <c r="K6" s="19" t="str">
        <f t="shared" si="3"/>
        <v>特定環境保全公共下水道</v>
      </c>
      <c r="L6" s="19" t="str">
        <f t="shared" si="3"/>
        <v>D1</v>
      </c>
      <c r="M6" s="19" t="str">
        <f t="shared" si="3"/>
        <v>非設置</v>
      </c>
      <c r="N6" s="20" t="str">
        <f t="shared" si="3"/>
        <v>-</v>
      </c>
      <c r="O6" s="20">
        <f t="shared" si="3"/>
        <v>77.66</v>
      </c>
      <c r="P6" s="20">
        <f t="shared" si="3"/>
        <v>15.59</v>
      </c>
      <c r="Q6" s="20">
        <f t="shared" si="3"/>
        <v>72.989999999999995</v>
      </c>
      <c r="R6" s="20">
        <f t="shared" si="3"/>
        <v>3140</v>
      </c>
      <c r="S6" s="20">
        <f t="shared" si="3"/>
        <v>235475</v>
      </c>
      <c r="T6" s="20">
        <f t="shared" si="3"/>
        <v>834.81</v>
      </c>
      <c r="U6" s="20">
        <f t="shared" si="3"/>
        <v>282.07</v>
      </c>
      <c r="V6" s="20">
        <f t="shared" si="3"/>
        <v>36555</v>
      </c>
      <c r="W6" s="20">
        <f t="shared" si="3"/>
        <v>12.03</v>
      </c>
      <c r="X6" s="20">
        <f t="shared" si="3"/>
        <v>3038.65</v>
      </c>
      <c r="Y6" s="21">
        <f>IF(Y7="",NA(),Y7)</f>
        <v>95.54</v>
      </c>
      <c r="Z6" s="21">
        <f t="shared" ref="Z6:AH6" si="4">IF(Z7="",NA(),Z7)</f>
        <v>99.57</v>
      </c>
      <c r="AA6" s="21">
        <f t="shared" si="4"/>
        <v>102.74</v>
      </c>
      <c r="AB6" s="21">
        <f t="shared" si="4"/>
        <v>100.39</v>
      </c>
      <c r="AC6" s="21">
        <f t="shared" si="4"/>
        <v>100.21</v>
      </c>
      <c r="AD6" s="21">
        <f t="shared" si="4"/>
        <v>103.34</v>
      </c>
      <c r="AE6" s="21">
        <f t="shared" si="4"/>
        <v>102.7</v>
      </c>
      <c r="AF6" s="21">
        <f t="shared" si="4"/>
        <v>104.11</v>
      </c>
      <c r="AG6" s="21">
        <f t="shared" si="4"/>
        <v>101.98</v>
      </c>
      <c r="AH6" s="21">
        <f t="shared" si="4"/>
        <v>102.68</v>
      </c>
      <c r="AI6" s="20" t="str">
        <f>IF(AI7="","",IF(AI7="-","【-】","【"&amp;SUBSTITUTE(TEXT(AI7,"#,##0.00"),"-","△")&amp;"】"))</f>
        <v>【105.09】</v>
      </c>
      <c r="AJ6" s="20">
        <f>IF(AJ7="",NA(),AJ7)</f>
        <v>0</v>
      </c>
      <c r="AK6" s="20">
        <f t="shared" ref="AK6:AS6" si="5">IF(AK7="",NA(),AK7)</f>
        <v>0</v>
      </c>
      <c r="AL6" s="20">
        <f t="shared" si="5"/>
        <v>0</v>
      </c>
      <c r="AM6" s="20">
        <f t="shared" si="5"/>
        <v>0</v>
      </c>
      <c r="AN6" s="20">
        <f t="shared" si="5"/>
        <v>0</v>
      </c>
      <c r="AO6" s="21">
        <f t="shared" si="5"/>
        <v>29.74</v>
      </c>
      <c r="AP6" s="21">
        <f t="shared" si="5"/>
        <v>48.2</v>
      </c>
      <c r="AQ6" s="21">
        <f t="shared" si="5"/>
        <v>46.91</v>
      </c>
      <c r="AR6" s="21">
        <f t="shared" si="5"/>
        <v>52.27</v>
      </c>
      <c r="AS6" s="21">
        <f t="shared" si="5"/>
        <v>58.68</v>
      </c>
      <c r="AT6" s="20" t="str">
        <f>IF(AT7="","",IF(AT7="-","【-】","【"&amp;SUBSTITUTE(TEXT(AT7,"#,##0.00"),"-","△")&amp;"】"))</f>
        <v>【65.73】</v>
      </c>
      <c r="AU6" s="21">
        <f>IF(AU7="",NA(),AU7)</f>
        <v>45.41</v>
      </c>
      <c r="AV6" s="21">
        <f t="shared" ref="AV6:BD6" si="6">IF(AV7="",NA(),AV7)</f>
        <v>22.97</v>
      </c>
      <c r="AW6" s="21">
        <f t="shared" si="6"/>
        <v>18.28</v>
      </c>
      <c r="AX6" s="21">
        <f t="shared" si="6"/>
        <v>19.760000000000002</v>
      </c>
      <c r="AY6" s="21">
        <f t="shared" si="6"/>
        <v>14.45</v>
      </c>
      <c r="AZ6" s="21">
        <f t="shared" si="6"/>
        <v>53.44</v>
      </c>
      <c r="BA6" s="21">
        <f t="shared" si="6"/>
        <v>46.85</v>
      </c>
      <c r="BB6" s="21">
        <f t="shared" si="6"/>
        <v>44.35</v>
      </c>
      <c r="BC6" s="21">
        <f t="shared" si="6"/>
        <v>41.51</v>
      </c>
      <c r="BD6" s="21">
        <f t="shared" si="6"/>
        <v>45.01</v>
      </c>
      <c r="BE6" s="20" t="str">
        <f>IF(BE7="","",IF(BE7="-","【-】","【"&amp;SUBSTITUTE(TEXT(BE7,"#,##0.00"),"-","△")&amp;"】"))</f>
        <v>【48.91】</v>
      </c>
      <c r="BF6" s="21">
        <f>IF(BF7="",NA(),BF7)</f>
        <v>860.07</v>
      </c>
      <c r="BG6" s="21">
        <f t="shared" ref="BG6:BO6" si="7">IF(BG7="",NA(),BG7)</f>
        <v>729.21</v>
      </c>
      <c r="BH6" s="21">
        <f t="shared" si="7"/>
        <v>611.5</v>
      </c>
      <c r="BI6" s="21">
        <f t="shared" si="7"/>
        <v>526.94000000000005</v>
      </c>
      <c r="BJ6" s="21">
        <f t="shared" si="7"/>
        <v>542.58000000000004</v>
      </c>
      <c r="BK6" s="21">
        <f t="shared" si="7"/>
        <v>1267.3900000000001</v>
      </c>
      <c r="BL6" s="21">
        <f t="shared" si="7"/>
        <v>1268.6300000000001</v>
      </c>
      <c r="BM6" s="21">
        <f t="shared" si="7"/>
        <v>1283.69</v>
      </c>
      <c r="BN6" s="21">
        <f t="shared" si="7"/>
        <v>1160.22</v>
      </c>
      <c r="BO6" s="21">
        <f t="shared" si="7"/>
        <v>1141.98</v>
      </c>
      <c r="BP6" s="20" t="str">
        <f>IF(BP7="","",IF(BP7="-","【-】","【"&amp;SUBSTITUTE(TEXT(BP7,"#,##0.00"),"-","△")&amp;"】"))</f>
        <v>【1,156.82】</v>
      </c>
      <c r="BQ6" s="21">
        <f>IF(BQ7="",NA(),BQ7)</f>
        <v>170.35</v>
      </c>
      <c r="BR6" s="21">
        <f t="shared" ref="BR6:BZ6" si="8">IF(BR7="",NA(),BR7)</f>
        <v>163.91</v>
      </c>
      <c r="BS6" s="21">
        <f t="shared" si="8"/>
        <v>160.5</v>
      </c>
      <c r="BT6" s="21">
        <f t="shared" si="8"/>
        <v>140.28</v>
      </c>
      <c r="BU6" s="21">
        <f t="shared" si="8"/>
        <v>106.54</v>
      </c>
      <c r="BV6" s="21">
        <f t="shared" si="8"/>
        <v>84.3</v>
      </c>
      <c r="BW6" s="21">
        <f t="shared" si="8"/>
        <v>82.88</v>
      </c>
      <c r="BX6" s="21">
        <f t="shared" si="8"/>
        <v>82.53</v>
      </c>
      <c r="BY6" s="21">
        <f t="shared" si="8"/>
        <v>81.81</v>
      </c>
      <c r="BZ6" s="21">
        <f t="shared" si="8"/>
        <v>82.27</v>
      </c>
      <c r="CA6" s="20" t="str">
        <f>IF(CA7="","",IF(CA7="-","【-】","【"&amp;SUBSTITUTE(TEXT(CA7,"#,##0.00"),"-","△")&amp;"】"))</f>
        <v>【75.33】</v>
      </c>
      <c r="CB6" s="21">
        <f>IF(CB7="",NA(),CB7)</f>
        <v>108.69</v>
      </c>
      <c r="CC6" s="21">
        <f t="shared" ref="CC6:CK6" si="9">IF(CC7="",NA(),CC7)</f>
        <v>113.01</v>
      </c>
      <c r="CD6" s="21">
        <f t="shared" si="9"/>
        <v>116.42</v>
      </c>
      <c r="CE6" s="21">
        <f t="shared" si="9"/>
        <v>127.68</v>
      </c>
      <c r="CF6" s="21">
        <f t="shared" si="9"/>
        <v>140.03</v>
      </c>
      <c r="CG6" s="21">
        <f t="shared" si="9"/>
        <v>185.47</v>
      </c>
      <c r="CH6" s="21">
        <f t="shared" si="9"/>
        <v>187.76</v>
      </c>
      <c r="CI6" s="21">
        <f t="shared" si="9"/>
        <v>190.48</v>
      </c>
      <c r="CJ6" s="21">
        <f t="shared" si="9"/>
        <v>193.59</v>
      </c>
      <c r="CK6" s="21">
        <f t="shared" si="9"/>
        <v>194.42</v>
      </c>
      <c r="CL6" s="20" t="str">
        <f>IF(CL7="","",IF(CL7="-","【-】","【"&amp;SUBSTITUTE(TEXT(CL7,"#,##0.00"),"-","△")&amp;"】"))</f>
        <v>【215.73】</v>
      </c>
      <c r="CM6" s="21">
        <f>IF(CM7="",NA(),CM7)</f>
        <v>76.010000000000005</v>
      </c>
      <c r="CN6" s="21">
        <f t="shared" ref="CN6:CV6" si="10">IF(CN7="",NA(),CN7)</f>
        <v>70.540000000000006</v>
      </c>
      <c r="CO6" s="21">
        <f t="shared" si="10"/>
        <v>106.55</v>
      </c>
      <c r="CP6" s="21">
        <f t="shared" si="10"/>
        <v>73.650000000000006</v>
      </c>
      <c r="CQ6" s="21">
        <f t="shared" si="10"/>
        <v>73.989999999999995</v>
      </c>
      <c r="CR6" s="21">
        <f t="shared" si="10"/>
        <v>45.68</v>
      </c>
      <c r="CS6" s="21">
        <f t="shared" si="10"/>
        <v>45.87</v>
      </c>
      <c r="CT6" s="21">
        <f t="shared" si="10"/>
        <v>44.24</v>
      </c>
      <c r="CU6" s="21">
        <f t="shared" si="10"/>
        <v>45.3</v>
      </c>
      <c r="CV6" s="21">
        <f t="shared" si="10"/>
        <v>45.6</v>
      </c>
      <c r="CW6" s="20" t="str">
        <f>IF(CW7="","",IF(CW7="-","【-】","【"&amp;SUBSTITUTE(TEXT(CW7,"#,##0.00"),"-","△")&amp;"】"))</f>
        <v>【43.28】</v>
      </c>
      <c r="CX6" s="21">
        <f>IF(CX7="",NA(),CX7)</f>
        <v>95.6</v>
      </c>
      <c r="CY6" s="21">
        <f t="shared" ref="CY6:DG6" si="11">IF(CY7="",NA(),CY7)</f>
        <v>95.66</v>
      </c>
      <c r="CZ6" s="21">
        <f t="shared" si="11"/>
        <v>95.81</v>
      </c>
      <c r="DA6" s="21">
        <f t="shared" si="11"/>
        <v>96.08</v>
      </c>
      <c r="DB6" s="21">
        <f t="shared" si="11"/>
        <v>96.09</v>
      </c>
      <c r="DC6" s="21">
        <f t="shared" si="11"/>
        <v>87.96</v>
      </c>
      <c r="DD6" s="21">
        <f t="shared" si="11"/>
        <v>87.65</v>
      </c>
      <c r="DE6" s="21">
        <f t="shared" si="11"/>
        <v>88.15</v>
      </c>
      <c r="DF6" s="21">
        <f t="shared" si="11"/>
        <v>88.37</v>
      </c>
      <c r="DG6" s="21">
        <f t="shared" si="11"/>
        <v>88.66</v>
      </c>
      <c r="DH6" s="20" t="str">
        <f>IF(DH7="","",IF(DH7="-","【-】","【"&amp;SUBSTITUTE(TEXT(DH7,"#,##0.00"),"-","△")&amp;"】"))</f>
        <v>【86.21】</v>
      </c>
      <c r="DI6" s="21">
        <f>IF(DI7="",NA(),DI7)</f>
        <v>33.32</v>
      </c>
      <c r="DJ6" s="21">
        <f t="shared" ref="DJ6:DR6" si="12">IF(DJ7="",NA(),DJ7)</f>
        <v>35.35</v>
      </c>
      <c r="DK6" s="21">
        <f t="shared" si="12"/>
        <v>37.42</v>
      </c>
      <c r="DL6" s="21">
        <f t="shared" si="12"/>
        <v>39.979999999999997</v>
      </c>
      <c r="DM6" s="21">
        <f t="shared" si="12"/>
        <v>42.07</v>
      </c>
      <c r="DN6" s="21">
        <f t="shared" si="12"/>
        <v>27.82</v>
      </c>
      <c r="DO6" s="21">
        <f t="shared" si="12"/>
        <v>29.24</v>
      </c>
      <c r="DP6" s="21">
        <f t="shared" si="12"/>
        <v>31.73</v>
      </c>
      <c r="DQ6" s="21">
        <f t="shared" si="12"/>
        <v>32.57</v>
      </c>
      <c r="DR6" s="21">
        <f t="shared" si="12"/>
        <v>33.159999999999997</v>
      </c>
      <c r="DS6" s="20" t="str">
        <f>IF(DS7="","",IF(DS7="-","【-】","【"&amp;SUBSTITUTE(TEXT(DS7,"#,##0.00"),"-","△")&amp;"】"))</f>
        <v>【29.62】</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1">
        <f t="shared" si="13"/>
        <v>0.04</v>
      </c>
      <c r="EC6" s="21">
        <f t="shared" si="13"/>
        <v>0.12</v>
      </c>
      <c r="ED6" s="20" t="str">
        <f>IF(ED7="","",IF(ED7="-","【-】","【"&amp;SUBSTITUTE(TEXT(ED7,"#,##0.00"),"-","△")&amp;"】"))</f>
        <v>【0.09】</v>
      </c>
      <c r="EE6" s="20">
        <f>IF(EE7="",NA(),EE7)</f>
        <v>0</v>
      </c>
      <c r="EF6" s="20">
        <f t="shared" ref="EF6:EN6" si="14">IF(EF7="",NA(),EF7)</f>
        <v>0</v>
      </c>
      <c r="EG6" s="20">
        <f t="shared" si="14"/>
        <v>0</v>
      </c>
      <c r="EH6" s="20">
        <f t="shared" si="14"/>
        <v>0</v>
      </c>
      <c r="EI6" s="20">
        <f t="shared" si="14"/>
        <v>0</v>
      </c>
      <c r="EJ6" s="21">
        <f t="shared" si="14"/>
        <v>0.04</v>
      </c>
      <c r="EK6" s="21">
        <f t="shared" si="14"/>
        <v>0.06</v>
      </c>
      <c r="EL6" s="21">
        <f t="shared" si="14"/>
        <v>0.27</v>
      </c>
      <c r="EM6" s="21">
        <f t="shared" si="14"/>
        <v>0.22</v>
      </c>
      <c r="EN6" s="21">
        <f t="shared" si="14"/>
        <v>0.17</v>
      </c>
      <c r="EO6" s="20" t="str">
        <f>IF(EO7="","",IF(EO7="-","【-】","【"&amp;SUBSTITUTE(TEXT(EO7,"#,##0.00"),"-","△")&amp;"】"))</f>
        <v>【0.11】</v>
      </c>
    </row>
    <row r="7" spans="1:148" s="22" customFormat="1" x14ac:dyDescent="0.15">
      <c r="A7" s="14"/>
      <c r="B7" s="23">
        <v>2023</v>
      </c>
      <c r="C7" s="23">
        <v>202029</v>
      </c>
      <c r="D7" s="23">
        <v>46</v>
      </c>
      <c r="E7" s="23">
        <v>17</v>
      </c>
      <c r="F7" s="23">
        <v>4</v>
      </c>
      <c r="G7" s="23">
        <v>0</v>
      </c>
      <c r="H7" s="23" t="s">
        <v>96</v>
      </c>
      <c r="I7" s="23" t="s">
        <v>97</v>
      </c>
      <c r="J7" s="23" t="s">
        <v>98</v>
      </c>
      <c r="K7" s="23" t="s">
        <v>99</v>
      </c>
      <c r="L7" s="23" t="s">
        <v>100</v>
      </c>
      <c r="M7" s="23" t="s">
        <v>101</v>
      </c>
      <c r="N7" s="24" t="s">
        <v>102</v>
      </c>
      <c r="O7" s="24">
        <v>77.66</v>
      </c>
      <c r="P7" s="24">
        <v>15.59</v>
      </c>
      <c r="Q7" s="24">
        <v>72.989999999999995</v>
      </c>
      <c r="R7" s="24">
        <v>3140</v>
      </c>
      <c r="S7" s="24">
        <v>235475</v>
      </c>
      <c r="T7" s="24">
        <v>834.81</v>
      </c>
      <c r="U7" s="24">
        <v>282.07</v>
      </c>
      <c r="V7" s="24">
        <v>36555</v>
      </c>
      <c r="W7" s="24">
        <v>12.03</v>
      </c>
      <c r="X7" s="24">
        <v>3038.65</v>
      </c>
      <c r="Y7" s="24">
        <v>95.54</v>
      </c>
      <c r="Z7" s="24">
        <v>99.57</v>
      </c>
      <c r="AA7" s="24">
        <v>102.74</v>
      </c>
      <c r="AB7" s="24">
        <v>100.39</v>
      </c>
      <c r="AC7" s="24">
        <v>100.21</v>
      </c>
      <c r="AD7" s="24">
        <v>103.34</v>
      </c>
      <c r="AE7" s="24">
        <v>102.7</v>
      </c>
      <c r="AF7" s="24">
        <v>104.11</v>
      </c>
      <c r="AG7" s="24">
        <v>101.98</v>
      </c>
      <c r="AH7" s="24">
        <v>102.68</v>
      </c>
      <c r="AI7" s="24">
        <v>105.09</v>
      </c>
      <c r="AJ7" s="24">
        <v>0</v>
      </c>
      <c r="AK7" s="24">
        <v>0</v>
      </c>
      <c r="AL7" s="24">
        <v>0</v>
      </c>
      <c r="AM7" s="24">
        <v>0</v>
      </c>
      <c r="AN7" s="24">
        <v>0</v>
      </c>
      <c r="AO7" s="24">
        <v>29.74</v>
      </c>
      <c r="AP7" s="24">
        <v>48.2</v>
      </c>
      <c r="AQ7" s="24">
        <v>46.91</v>
      </c>
      <c r="AR7" s="24">
        <v>52.27</v>
      </c>
      <c r="AS7" s="24">
        <v>58.68</v>
      </c>
      <c r="AT7" s="24">
        <v>65.73</v>
      </c>
      <c r="AU7" s="24">
        <v>45.41</v>
      </c>
      <c r="AV7" s="24">
        <v>22.97</v>
      </c>
      <c r="AW7" s="24">
        <v>18.28</v>
      </c>
      <c r="AX7" s="24">
        <v>19.760000000000002</v>
      </c>
      <c r="AY7" s="24">
        <v>14.45</v>
      </c>
      <c r="AZ7" s="24">
        <v>53.44</v>
      </c>
      <c r="BA7" s="24">
        <v>46.85</v>
      </c>
      <c r="BB7" s="24">
        <v>44.35</v>
      </c>
      <c r="BC7" s="24">
        <v>41.51</v>
      </c>
      <c r="BD7" s="24">
        <v>45.01</v>
      </c>
      <c r="BE7" s="24">
        <v>48.91</v>
      </c>
      <c r="BF7" s="24">
        <v>860.07</v>
      </c>
      <c r="BG7" s="24">
        <v>729.21</v>
      </c>
      <c r="BH7" s="24">
        <v>611.5</v>
      </c>
      <c r="BI7" s="24">
        <v>526.94000000000005</v>
      </c>
      <c r="BJ7" s="24">
        <v>542.58000000000004</v>
      </c>
      <c r="BK7" s="24">
        <v>1267.3900000000001</v>
      </c>
      <c r="BL7" s="24">
        <v>1268.6300000000001</v>
      </c>
      <c r="BM7" s="24">
        <v>1283.69</v>
      </c>
      <c r="BN7" s="24">
        <v>1160.22</v>
      </c>
      <c r="BO7" s="24">
        <v>1141.98</v>
      </c>
      <c r="BP7" s="24">
        <v>1156.82</v>
      </c>
      <c r="BQ7" s="24">
        <v>170.35</v>
      </c>
      <c r="BR7" s="24">
        <v>163.91</v>
      </c>
      <c r="BS7" s="24">
        <v>160.5</v>
      </c>
      <c r="BT7" s="24">
        <v>140.28</v>
      </c>
      <c r="BU7" s="24">
        <v>106.54</v>
      </c>
      <c r="BV7" s="24">
        <v>84.3</v>
      </c>
      <c r="BW7" s="24">
        <v>82.88</v>
      </c>
      <c r="BX7" s="24">
        <v>82.53</v>
      </c>
      <c r="BY7" s="24">
        <v>81.81</v>
      </c>
      <c r="BZ7" s="24">
        <v>82.27</v>
      </c>
      <c r="CA7" s="24">
        <v>75.33</v>
      </c>
      <c r="CB7" s="24">
        <v>108.69</v>
      </c>
      <c r="CC7" s="24">
        <v>113.01</v>
      </c>
      <c r="CD7" s="24">
        <v>116.42</v>
      </c>
      <c r="CE7" s="24">
        <v>127.68</v>
      </c>
      <c r="CF7" s="24">
        <v>140.03</v>
      </c>
      <c r="CG7" s="24">
        <v>185.47</v>
      </c>
      <c r="CH7" s="24">
        <v>187.76</v>
      </c>
      <c r="CI7" s="24">
        <v>190.48</v>
      </c>
      <c r="CJ7" s="24">
        <v>193.59</v>
      </c>
      <c r="CK7" s="24">
        <v>194.42</v>
      </c>
      <c r="CL7" s="24">
        <v>215.73</v>
      </c>
      <c r="CM7" s="24">
        <v>76.010000000000005</v>
      </c>
      <c r="CN7" s="24">
        <v>70.540000000000006</v>
      </c>
      <c r="CO7" s="24">
        <v>106.55</v>
      </c>
      <c r="CP7" s="24">
        <v>73.650000000000006</v>
      </c>
      <c r="CQ7" s="24">
        <v>73.989999999999995</v>
      </c>
      <c r="CR7" s="24">
        <v>45.68</v>
      </c>
      <c r="CS7" s="24">
        <v>45.87</v>
      </c>
      <c r="CT7" s="24">
        <v>44.24</v>
      </c>
      <c r="CU7" s="24">
        <v>45.3</v>
      </c>
      <c r="CV7" s="24">
        <v>45.6</v>
      </c>
      <c r="CW7" s="24">
        <v>43.28</v>
      </c>
      <c r="CX7" s="24">
        <v>95.6</v>
      </c>
      <c r="CY7" s="24">
        <v>95.66</v>
      </c>
      <c r="CZ7" s="24">
        <v>95.81</v>
      </c>
      <c r="DA7" s="24">
        <v>96.08</v>
      </c>
      <c r="DB7" s="24">
        <v>96.09</v>
      </c>
      <c r="DC7" s="24">
        <v>87.96</v>
      </c>
      <c r="DD7" s="24">
        <v>87.65</v>
      </c>
      <c r="DE7" s="24">
        <v>88.15</v>
      </c>
      <c r="DF7" s="24">
        <v>88.37</v>
      </c>
      <c r="DG7" s="24">
        <v>88.66</v>
      </c>
      <c r="DH7" s="24">
        <v>86.21</v>
      </c>
      <c r="DI7" s="24">
        <v>33.32</v>
      </c>
      <c r="DJ7" s="24">
        <v>35.35</v>
      </c>
      <c r="DK7" s="24">
        <v>37.42</v>
      </c>
      <c r="DL7" s="24">
        <v>39.979999999999997</v>
      </c>
      <c r="DM7" s="24">
        <v>42.07</v>
      </c>
      <c r="DN7" s="24">
        <v>27.82</v>
      </c>
      <c r="DO7" s="24">
        <v>29.24</v>
      </c>
      <c r="DP7" s="24">
        <v>31.73</v>
      </c>
      <c r="DQ7" s="24">
        <v>32.57</v>
      </c>
      <c r="DR7" s="24">
        <v>33.159999999999997</v>
      </c>
      <c r="DS7" s="24">
        <v>29.62</v>
      </c>
      <c r="DT7" s="24">
        <v>0</v>
      </c>
      <c r="DU7" s="24">
        <v>0</v>
      </c>
      <c r="DV7" s="24">
        <v>0</v>
      </c>
      <c r="DW7" s="24">
        <v>0</v>
      </c>
      <c r="DX7" s="24">
        <v>0</v>
      </c>
      <c r="DY7" s="24">
        <v>0</v>
      </c>
      <c r="DZ7" s="24">
        <v>0</v>
      </c>
      <c r="EA7" s="24">
        <v>0</v>
      </c>
      <c r="EB7" s="24">
        <v>0.04</v>
      </c>
      <c r="EC7" s="24">
        <v>0.12</v>
      </c>
      <c r="ED7" s="24">
        <v>0.09</v>
      </c>
      <c r="EE7" s="24">
        <v>0</v>
      </c>
      <c r="EF7" s="24">
        <v>0</v>
      </c>
      <c r="EG7" s="24">
        <v>0</v>
      </c>
      <c r="EH7" s="24">
        <v>0</v>
      </c>
      <c r="EI7" s="24">
        <v>0</v>
      </c>
      <c r="EJ7" s="24">
        <v>0.04</v>
      </c>
      <c r="EK7" s="24">
        <v>0.06</v>
      </c>
      <c r="EL7" s="24">
        <v>0.27</v>
      </c>
      <c r="EM7" s="24">
        <v>0.22</v>
      </c>
      <c r="EN7" s="24">
        <v>0.17</v>
      </c>
      <c r="EO7" s="24">
        <v>0.11</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110</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中島　銀太</cp:lastModifiedBy>
  <cp:lastPrinted>2025-01-27T07:34:01Z</cp:lastPrinted>
  <dcterms:created xsi:type="dcterms:W3CDTF">2024-12-19T01:23:44Z</dcterms:created>
  <dcterms:modified xsi:type="dcterms:W3CDTF">2025-02-07T08:53:46Z</dcterms:modified>
  <cp:category/>
</cp:coreProperties>
</file>