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535" activeTab="0"/>
  </bookViews>
  <sheets>
    <sheet name="指定更新（入力）" sheetId="1" r:id="rId1"/>
    <sheet name="指定更新（出力）" sheetId="2" r:id="rId2"/>
    <sheet name="付表１－２" sheetId="3" r:id="rId3"/>
  </sheets>
  <externalReferences>
    <externalReference r:id="rId6"/>
    <externalReference r:id="rId7"/>
  </externalReferences>
  <definedNames>
    <definedName name="_xlfn.IFERROR" hidden="1">#NAME?</definedName>
    <definedName name="DaihyoFurigana">#REF!</definedName>
    <definedName name="DaihyoJyusho">#REF!</definedName>
    <definedName name="DaihyoShimei">#REF!</definedName>
    <definedName name="DaihyoShokumei">#REF!</definedName>
    <definedName name="DaihyoYub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Yubin">#REF!</definedName>
    <definedName name="KanriJyusyo">#REF!</definedName>
    <definedName name="KanriJyusyoKana">#REF!</definedName>
    <definedName name="KanriShimei">#REF!</definedName>
    <definedName name="KanriYubin">#REF!</definedName>
    <definedName name="KenmuJigyoMei">#REF!</definedName>
    <definedName name="KenmuJikan">#REF!</definedName>
    <definedName name="KenmuShokushu">#REF!</definedName>
    <definedName name="KenmuUmu">#REF!</definedName>
    <definedName name="_xlnm.Print_Area" localSheetId="1">'指定更新（出力）'!$B$3:$AD$40</definedName>
    <definedName name="SasekiFuri">#REF!</definedName>
    <definedName name="SasekiJyusyo">#REF!</definedName>
    <definedName name="SasekiShimei">#REF!</definedName>
    <definedName name="SasekiYubin">#REF!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tartNo">'[2]main'!#REF!</definedName>
    <definedName name="startNumber">'[2]main'!#REF!</definedName>
  </definedNames>
  <calcPr fullCalcOnLoad="1"/>
</workbook>
</file>

<file path=xl/sharedStrings.xml><?xml version="1.0" encoding="utf-8"?>
<sst xmlns="http://schemas.openxmlformats.org/spreadsheetml/2006/main" count="137" uniqueCount="106">
  <si>
    <t>受付番号</t>
  </si>
  <si>
    <t>所在地</t>
  </si>
  <si>
    <t>電話番号</t>
  </si>
  <si>
    <t>（備考）</t>
  </si>
  <si>
    <t>事</t>
  </si>
  <si>
    <t>名　　称</t>
  </si>
  <si>
    <t>業</t>
  </si>
  <si>
    <t>（郵便番号　　　　　－　　　　　）</t>
  </si>
  <si>
    <t>所</t>
  </si>
  <si>
    <t>県</t>
  </si>
  <si>
    <t>郡・市</t>
  </si>
  <si>
    <t>連 絡 先</t>
  </si>
  <si>
    <t>ＦＡＸ番号</t>
  </si>
  <si>
    <t>主な掲示事項</t>
  </si>
  <si>
    <t>営業日</t>
  </si>
  <si>
    <t>営業時間</t>
  </si>
  <si>
    <t>指定居宅介護等の内容</t>
  </si>
  <si>
    <t>主たる対象者</t>
  </si>
  <si>
    <t>居宅介護</t>
  </si>
  <si>
    <t>行動援護</t>
  </si>
  <si>
    <t>利用料</t>
  </si>
  <si>
    <t>その他の費用</t>
  </si>
  <si>
    <t>通常の事業の実施地域</t>
  </si>
  <si>
    <t>その他参考となる事項</t>
  </si>
  <si>
    <t>第三者評価の実施状況</t>
  </si>
  <si>
    <t>苦情解決の措置概要</t>
  </si>
  <si>
    <t>窓口（連絡先）</t>
  </si>
  <si>
    <t>担当者</t>
  </si>
  <si>
    <t>その他</t>
  </si>
  <si>
    <t>添付書類</t>
  </si>
  <si>
    <t>別添のとおり（定款、寄付行為等及び登記簿謄本又は条例等、事業所平面図、経歴書、運営規程、利用者からの苦情を解決するために講ずる措置の概要、勤務体制・形態一覧表、資産状況（貸借対照表・財産目録等）、設備・備品等一覧表）</t>
  </si>
  <si>
    <t>２．記入欄が不足する場合は、適宜欄を設けて記載するか又は別葉に記載した書類を添付してください。</t>
  </si>
  <si>
    <t>３．「主な掲示事項」欄には、その内容を簡潔に記載してください。</t>
  </si>
  <si>
    <t>付表１－２　居宅介護等を事業所所在地以外の場所で一部実施する場合の記載事項</t>
  </si>
  <si>
    <t>フリガナ</t>
  </si>
  <si>
    <t>１．「受付番号」欄には、記載しないでください。</t>
  </si>
  <si>
    <t>４．「その他の費用」欄には、利用者に直接金銭の負担を求める場合のサービス内容について記載してください。</t>
  </si>
  <si>
    <t>５．「通常の事業の実施地域」欄には、市区町村名を記載することとし、当該区域の全部又は一部の別を記載してください。なお、一部の地域が実施地域である場合は適宜地図を添付してください。</t>
  </si>
  <si>
    <t>同行援護</t>
  </si>
  <si>
    <t>居宅介護【身体介護（身体介護・通院介助）・家事援助等（家事援助・通院介助） ・ 乗降介助】重度訪問介護 ・同行援護・ 行動援護</t>
  </si>
  <si>
    <t>している　・　していない</t>
  </si>
  <si>
    <t>特定無し・身体障害者・知的障害者・障害児・精神障害者 ・難病等対象者</t>
  </si>
  <si>
    <t>特定無し　・　身体障害者　・　障害児 ・　難病等対象者</t>
  </si>
  <si>
    <t>特定無し・知的障害者　・　障害児　・　精神障害者 ・　難病等対象者</t>
  </si>
  <si>
    <t>●入力シート</t>
  </si>
  <si>
    <t>　～出力までの手順～
　１　入力シートの各項目に回答する。
　２　出力シートで申請日を入力し、出力される内容に誤りがないか確認して印刷する。</t>
  </si>
  <si>
    <t>１　申請法人（設置者）に関し、すべての内容に回答してください。
　（療養介護事業を申請される病院で法人格を持たない場合は、当様式にある「法人」を「事業者」と読み替えてください。）</t>
  </si>
  <si>
    <t>入力欄</t>
  </si>
  <si>
    <t>留意点</t>
  </si>
  <si>
    <t>名称</t>
  </si>
  <si>
    <t>名称（カタカナ）</t>
  </si>
  <si>
    <t>所在地（郵便番号）</t>
  </si>
  <si>
    <t>法人の電話番号</t>
  </si>
  <si>
    <t>法人のＦＡＸ番号</t>
  </si>
  <si>
    <t>回答入力欄</t>
  </si>
  <si>
    <t>●出力シート</t>
  </si>
  <si>
    <t>～出力までの手順～
　１　入力シートの各項目に回答する。
　２　出力シートで申請日を入力し、出力する内容に誤りがないか確認して印刷する。</t>
  </si>
  <si>
    <t>〒</t>
  </si>
  <si>
    <t>　　１　　「受付番号」欄には記載しないでください。</t>
  </si>
  <si>
    <t>付表１－２　居宅介護等を事業所所在地以外の場所で一部実施する場合の記載事項</t>
  </si>
  <si>
    <t>事業所</t>
  </si>
  <si>
    <t>指定居宅介護等
の内容</t>
  </si>
  <si>
    <t>主たる対象者</t>
  </si>
  <si>
    <t>通常の事業の
実施地域</t>
  </si>
  <si>
    <t>その他参考となる
事項</t>
  </si>
  <si>
    <t>別添のとおり（定款、寄付行為等及び登記簿謄本又は条例等、事業所平面図、経歴書、運営規程、利用者からの苦情を解決するために講ずる措置の概要、勤務体制・形態一覧表、資産状況（貸借対照表・財産目録等）、設備・備品等一覧表）</t>
  </si>
  <si>
    <t>　　２　　記入欄が不足する場合は、適宜欄を設けて記載するか又は別葉に記載した書類を添付してください。</t>
  </si>
  <si>
    <t>　　３　　「主な掲示事項」欄には、その内容を簡潔に記載してください。</t>
  </si>
  <si>
    <t>　　４　　「その他の費用」欄には、利用者に直接金銭の負担を求める場合のサービス内容について記載してください。</t>
  </si>
  <si>
    <r>
      <t>　　５　　</t>
    </r>
    <r>
      <rPr>
        <sz val="7"/>
        <rFont val="ＭＳ Ｐゴシック"/>
        <family val="3"/>
      </rPr>
      <t>「通常の事業の実施地域」欄には、市区町村名を記載することとし、当該区域の全部又は一部の別を記載してください。</t>
    </r>
  </si>
  <si>
    <t>　　　　　　なお、一部の地域が実施地域である場合は適宜地図を添付してください。</t>
  </si>
  <si>
    <t>主な掲示事項</t>
  </si>
  <si>
    <t>9：00～18：00　のように記入してください。</t>
  </si>
  <si>
    <t>２　主な掲示事項について、すべての内容に回答してください。</t>
  </si>
  <si>
    <t>特定なし</t>
  </si>
  <si>
    <t>身体介護</t>
  </si>
  <si>
    <t>知的障害者</t>
  </si>
  <si>
    <t>障害児</t>
  </si>
  <si>
    <t>精神障害者</t>
  </si>
  <si>
    <t>身体障害者</t>
  </si>
  <si>
    <t>難病等対象者</t>
  </si>
  <si>
    <t>している</t>
  </si>
  <si>
    <t>していない</t>
  </si>
  <si>
    <t>該当のサービスをすべて選択してください</t>
  </si>
  <si>
    <t>通院等介助</t>
  </si>
  <si>
    <t>家事援助</t>
  </si>
  <si>
    <t>乗降介助</t>
  </si>
  <si>
    <t>行動援護</t>
  </si>
  <si>
    <t>主たる対象者
居宅介護（複数選択）</t>
  </si>
  <si>
    <t>サービス内容の居宅介護（身体介護、通院等介助、家事援助、乗降介助）を選択した場合、
該当のサービスをすべて選択してください</t>
  </si>
  <si>
    <t>主たる対象者
同行援護（複数選択）</t>
  </si>
  <si>
    <t>サービス内容の同行援護を選択した場合、
該当のサービスをすべて選択してください</t>
  </si>
  <si>
    <t>主たる対象者
行動援護（複数選択）</t>
  </si>
  <si>
    <t>サービス内容の行動援護を選択した場合、
該当のサービスをすべて選択してください</t>
  </si>
  <si>
    <t>知的障害者</t>
  </si>
  <si>
    <t>通常の事業の実施地域</t>
  </si>
  <si>
    <t>その他参考となる事項
第三者評価の実施状況</t>
  </si>
  <si>
    <t>選択してください</t>
  </si>
  <si>
    <t>その他参考となる事項
苦情解決の措置概要　　窓口（連絡先）</t>
  </si>
  <si>
    <t>その他参考となる事項
苦情解決の措置概要　　担当者</t>
  </si>
  <si>
    <t>その他参考となる事項
その他</t>
  </si>
  <si>
    <t>指定居宅介護等の内容
（複数選択）</t>
  </si>
  <si>
    <t>利用料</t>
  </si>
  <si>
    <t>その他の費用</t>
  </si>
  <si>
    <t>「長野県松本市丸の内３番７号」、「長野県松本市４４１７番地１」のように「－」（ハイフン）を使用せず、
入力してください。ただし、「８－２号」のような枝番に対する使用を除きます。</t>
  </si>
  <si>
    <t>「-（ハイフン）」を入力しないでください例：39086200（自動反映されます）</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</si>
</sst>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lt;=999]000;[&lt;=9999]000\-00;000\-0000"/>
    <numFmt numFmtId="199" formatCode="yyyy&quot;年&quot;m&quot;月&quot;d&quot;日&quot;;@"/>
    <numFmt numFmtId="200" formatCode="[$-F800]dddd\,\ mmmm\ dd\,\ yyyy"/>
    <numFmt numFmtId="201" formatCode="#,##0_);[Red]\(#,##0\)"/>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ＭＳ Ｐゴシック"/>
      <family val="3"/>
    </font>
    <font>
      <sz val="9"/>
      <name val="ＭＳ Ｐゴシック"/>
      <family val="3"/>
    </font>
    <font>
      <sz val="12"/>
      <name val="ＭＳ Ｐゴシック"/>
      <family val="3"/>
    </font>
    <font>
      <sz val="14"/>
      <name val="ＭＳ Ｐゴシック"/>
      <family val="3"/>
    </font>
    <font>
      <sz val="10"/>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indexed="2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dotted"/>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dotted"/>
    </border>
    <border>
      <left>
        <color indexed="63"/>
      </left>
      <right style="medium"/>
      <top>
        <color indexed="63"/>
      </top>
      <bottom style="dotted"/>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medium"/>
      <right style="medium"/>
      <top style="medium"/>
      <bottom style="thin"/>
    </border>
    <border>
      <left style="thin"/>
      <right>
        <color indexed="63"/>
      </right>
      <top style="thin"/>
      <bottom style="thin"/>
    </border>
    <border>
      <left style="medium"/>
      <right style="medium"/>
      <top style="thin"/>
      <bottom style="thin"/>
    </border>
    <border>
      <left style="medium"/>
      <right>
        <color indexed="63"/>
      </right>
      <top>
        <color indexed="63"/>
      </top>
      <bottom>
        <color indexed="63"/>
      </bottom>
    </border>
    <border>
      <left>
        <color indexed="63"/>
      </left>
      <right style="medium"/>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border>
    <border>
      <left style="dotted"/>
      <right/>
      <top style="thin"/>
      <bottom style="thin"/>
    </border>
    <border>
      <left/>
      <right style="dotted"/>
      <top style="thin"/>
      <bottom style="thin"/>
    </border>
    <border diagonalUp="1">
      <left style="dotted"/>
      <right>
        <color indexed="63"/>
      </right>
      <top style="thin"/>
      <bottom style="thin"/>
      <diagonal style="thin"/>
    </border>
    <border diagonalUp="1">
      <left/>
      <right/>
      <top style="thin"/>
      <bottom style="thin"/>
      <diagonal style="thin"/>
    </border>
    <border diagonalUp="1">
      <left/>
      <right style="dotted"/>
      <top style="thin"/>
      <bottom style="thin"/>
      <diagonal style="thin"/>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dashed"/>
    </border>
    <border>
      <left style="thin"/>
      <right style="medium"/>
      <top style="medium"/>
      <bottom style="dashed"/>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thin"/>
    </border>
    <border diagonalUp="1">
      <left/>
      <right style="thin"/>
      <top style="thin"/>
      <bottom style="thin"/>
      <diagonal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7" fillId="0" borderId="0">
      <alignment/>
      <protection/>
    </xf>
    <xf numFmtId="0" fontId="0" fillId="0" borderId="0">
      <alignment/>
      <protection/>
    </xf>
    <xf numFmtId="0" fontId="2" fillId="0" borderId="0" applyNumberFormat="0" applyFill="0" applyBorder="0" applyAlignment="0" applyProtection="0"/>
    <xf numFmtId="0" fontId="43" fillId="32" borderId="0" applyNumberFormat="0" applyBorder="0" applyAlignment="0" applyProtection="0"/>
  </cellStyleXfs>
  <cellXfs count="262">
    <xf numFmtId="0" fontId="0" fillId="0" borderId="0" xfId="0" applyAlignment="1">
      <alignment/>
    </xf>
    <xf numFmtId="0" fontId="0" fillId="0" borderId="0" xfId="0" applyFont="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left" vertical="top"/>
    </xf>
    <xf numFmtId="0" fontId="5" fillId="0" borderId="13" xfId="0" applyFont="1" applyBorder="1" applyAlignment="1">
      <alignment horizontal="right" vertical="top"/>
    </xf>
    <xf numFmtId="0" fontId="5" fillId="0" borderId="13" xfId="0" applyFont="1" applyBorder="1" applyAlignment="1">
      <alignment horizontal="left" vertical="top"/>
    </xf>
    <xf numFmtId="0" fontId="5" fillId="0" borderId="14" xfId="0" applyFont="1" applyBorder="1" applyAlignment="1">
      <alignment horizontal="center" vertical="center"/>
    </xf>
    <xf numFmtId="0" fontId="5" fillId="0" borderId="15" xfId="0" applyFont="1" applyBorder="1" applyAlignment="1">
      <alignment horizontal="center" vertical="center" shrinkToFit="1"/>
    </xf>
    <xf numFmtId="0" fontId="6" fillId="0" borderId="0" xfId="0" applyFont="1" applyBorder="1" applyAlignment="1">
      <alignment horizontal="center" vertical="center" shrinkToFit="1"/>
    </xf>
    <xf numFmtId="0" fontId="5" fillId="0" borderId="0"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18" xfId="0" applyFont="1" applyBorder="1" applyAlignment="1">
      <alignment horizontal="center" vertical="center" wrapText="1"/>
    </xf>
    <xf numFmtId="0" fontId="0" fillId="0" borderId="19" xfId="0" applyFont="1" applyBorder="1" applyAlignment="1">
      <alignment horizontal="left" vertical="top"/>
    </xf>
    <xf numFmtId="0" fontId="0" fillId="0" borderId="20" xfId="0" applyFont="1" applyBorder="1" applyAlignment="1">
      <alignment horizontal="left" vertical="top"/>
    </xf>
    <xf numFmtId="0" fontId="0" fillId="0" borderId="21" xfId="0" applyFont="1" applyBorder="1" applyAlignment="1">
      <alignment horizontal="left" vertical="top"/>
    </xf>
    <xf numFmtId="0" fontId="0" fillId="0" borderId="13" xfId="0" applyFont="1" applyBorder="1" applyAlignment="1">
      <alignment horizontal="left" vertical="top"/>
    </xf>
    <xf numFmtId="0" fontId="0" fillId="0" borderId="22" xfId="0" applyFont="1" applyBorder="1" applyAlignment="1">
      <alignment horizontal="left" vertical="top"/>
    </xf>
    <xf numFmtId="0" fontId="0" fillId="0" borderId="10" xfId="0" applyFont="1" applyBorder="1" applyAlignment="1">
      <alignment horizontal="center" vertical="center" wrapText="1"/>
    </xf>
    <xf numFmtId="0" fontId="0" fillId="0" borderId="23" xfId="0" applyFont="1" applyBorder="1" applyAlignment="1">
      <alignment horizontal="left" vertical="top"/>
    </xf>
    <xf numFmtId="0" fontId="0" fillId="0" borderId="24" xfId="0" applyFont="1" applyBorder="1" applyAlignment="1">
      <alignment horizontal="left" vertical="top"/>
    </xf>
    <xf numFmtId="0" fontId="0" fillId="0" borderId="25" xfId="0" applyFont="1" applyBorder="1" applyAlignment="1">
      <alignment horizontal="left" vertical="top"/>
    </xf>
    <xf numFmtId="0" fontId="0" fillId="0" borderId="26"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Alignment="1">
      <alignment horizontal="left" vertical="center"/>
    </xf>
    <xf numFmtId="0" fontId="5" fillId="0" borderId="0" xfId="0" applyFont="1" applyAlignment="1">
      <alignment vertical="center"/>
    </xf>
    <xf numFmtId="0" fontId="0" fillId="0" borderId="0" xfId="0" applyAlignment="1">
      <alignment wrapText="1"/>
    </xf>
    <xf numFmtId="0" fontId="6" fillId="0" borderId="0" xfId="0" applyFont="1" applyAlignment="1">
      <alignment horizontal="center" vertical="center"/>
    </xf>
    <xf numFmtId="0" fontId="6" fillId="0" borderId="0" xfId="0" applyFont="1" applyAlignment="1">
      <alignment vertical="center"/>
    </xf>
    <xf numFmtId="0" fontId="0" fillId="0" borderId="27" xfId="0" applyFont="1" applyBorder="1" applyAlignment="1">
      <alignment horizontal="left" vertical="center"/>
    </xf>
    <xf numFmtId="0" fontId="6" fillId="0" borderId="11" xfId="0" applyFont="1" applyBorder="1" applyAlignment="1">
      <alignment vertical="center"/>
    </xf>
    <xf numFmtId="0" fontId="6" fillId="0" borderId="0" xfId="0" applyFont="1" applyAlignment="1">
      <alignment/>
    </xf>
    <xf numFmtId="0" fontId="0" fillId="0" borderId="15" xfId="0" applyBorder="1" applyAlignment="1">
      <alignment horizontal="center" vertical="center"/>
    </xf>
    <xf numFmtId="0" fontId="0" fillId="0" borderId="28" xfId="0" applyBorder="1" applyAlignment="1">
      <alignment vertical="center"/>
    </xf>
    <xf numFmtId="0" fontId="0" fillId="0" borderId="29" xfId="0" applyBorder="1" applyAlignment="1">
      <alignment horizontal="left" vertical="center"/>
    </xf>
    <xf numFmtId="0" fontId="5" fillId="0" borderId="11" xfId="0" applyFont="1" applyBorder="1" applyAlignment="1">
      <alignment vertical="center"/>
    </xf>
    <xf numFmtId="198" fontId="0" fillId="0" borderId="29" xfId="0" applyNumberFormat="1" applyBorder="1" applyAlignment="1">
      <alignment horizontal="left" vertical="center"/>
    </xf>
    <xf numFmtId="0" fontId="5" fillId="0" borderId="11" xfId="0" applyFont="1"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6" fillId="0" borderId="27" xfId="0" applyFont="1" applyBorder="1" applyAlignment="1">
      <alignment horizontal="left" vertical="center"/>
    </xf>
    <xf numFmtId="0" fontId="0" fillId="0" borderId="0" xfId="0" applyFill="1" applyBorder="1" applyAlignment="1">
      <alignment horizontal="left" vertical="center"/>
    </xf>
    <xf numFmtId="0" fontId="0" fillId="0" borderId="14" xfId="0" applyFont="1" applyFill="1" applyBorder="1" applyAlignment="1">
      <alignment horizontal="left" vertical="center"/>
    </xf>
    <xf numFmtId="14" fontId="0" fillId="0" borderId="28" xfId="0" applyNumberFormat="1" applyFont="1" applyFill="1" applyBorder="1" applyAlignment="1">
      <alignment vertical="center" shrinkToFit="1"/>
    </xf>
    <xf numFmtId="14" fontId="0" fillId="0" borderId="14" xfId="0" applyNumberFormat="1" applyFont="1" applyFill="1" applyBorder="1" applyAlignment="1">
      <alignment vertical="center" shrinkToFit="1"/>
    </xf>
    <xf numFmtId="0" fontId="0" fillId="0" borderId="30" xfId="0" applyFill="1" applyBorder="1" applyAlignment="1">
      <alignment horizontal="left" vertical="center"/>
    </xf>
    <xf numFmtId="0" fontId="0" fillId="0" borderId="31" xfId="0" applyFont="1" applyFill="1" applyBorder="1" applyAlignment="1">
      <alignment horizontal="left" vertical="center"/>
    </xf>
    <xf numFmtId="0" fontId="0" fillId="0" borderId="30" xfId="0" applyFont="1" applyFill="1" applyBorder="1" applyAlignment="1">
      <alignment horizontal="left" vertical="center"/>
    </xf>
    <xf numFmtId="0" fontId="6" fillId="0" borderId="12" xfId="0" applyFont="1" applyBorder="1" applyAlignment="1">
      <alignment horizontal="center" vertical="center" shrinkToFit="1"/>
    </xf>
    <xf numFmtId="199" fontId="0" fillId="0" borderId="29" xfId="0" applyNumberFormat="1" applyBorder="1" applyAlignment="1">
      <alignment horizontal="left" vertical="center"/>
    </xf>
    <xf numFmtId="0" fontId="0" fillId="8" borderId="29" xfId="62" applyFill="1" applyBorder="1" applyAlignment="1">
      <alignment horizontal="left" vertical="center"/>
      <protection/>
    </xf>
    <xf numFmtId="0" fontId="0" fillId="8" borderId="0" xfId="62" applyFill="1">
      <alignment/>
      <protection/>
    </xf>
    <xf numFmtId="0" fontId="0" fillId="8" borderId="15" xfId="62" applyFill="1" applyBorder="1">
      <alignment/>
      <protection/>
    </xf>
    <xf numFmtId="0" fontId="0" fillId="0" borderId="29" xfId="62" applyFill="1" applyBorder="1" applyAlignment="1">
      <alignment horizontal="left" vertical="center"/>
      <protection/>
    </xf>
    <xf numFmtId="0" fontId="0" fillId="0" borderId="0" xfId="62" applyFill="1">
      <alignment/>
      <protection/>
    </xf>
    <xf numFmtId="0" fontId="0" fillId="33" borderId="0" xfId="62" applyFill="1">
      <alignment/>
      <protection/>
    </xf>
    <xf numFmtId="0" fontId="44" fillId="0" borderId="15" xfId="62" applyFont="1" applyFill="1" applyBorder="1">
      <alignment/>
      <protection/>
    </xf>
    <xf numFmtId="0" fontId="0" fillId="34" borderId="0" xfId="62" applyFill="1">
      <alignment/>
      <protection/>
    </xf>
    <xf numFmtId="199" fontId="0" fillId="8" borderId="29" xfId="62" applyNumberFormat="1" applyFill="1" applyBorder="1" applyAlignment="1">
      <alignment horizontal="left" vertical="center"/>
      <protection/>
    </xf>
    <xf numFmtId="0" fontId="0" fillId="0" borderId="15" xfId="62" applyFill="1" applyBorder="1">
      <alignment/>
      <protection/>
    </xf>
    <xf numFmtId="0" fontId="5" fillId="0" borderId="11" xfId="62" applyFont="1" applyFill="1" applyBorder="1" applyAlignment="1">
      <alignment vertical="center"/>
      <protection/>
    </xf>
    <xf numFmtId="0" fontId="0" fillId="0" borderId="28" xfId="62" applyFill="1" applyBorder="1" applyAlignment="1">
      <alignment vertical="center" wrapText="1"/>
      <protection/>
    </xf>
    <xf numFmtId="0" fontId="0" fillId="0" borderId="29" xfId="62" applyNumberFormat="1" applyFill="1" applyBorder="1" applyAlignment="1">
      <alignment horizontal="left" vertical="center"/>
      <protection/>
    </xf>
    <xf numFmtId="0" fontId="0" fillId="0" borderId="0" xfId="62" applyBorder="1">
      <alignment/>
      <protection/>
    </xf>
    <xf numFmtId="0" fontId="0" fillId="0" borderId="0" xfId="62" applyFont="1" applyBorder="1" applyAlignment="1">
      <alignment horizontal="left" vertical="top"/>
      <protection/>
    </xf>
    <xf numFmtId="0" fontId="0" fillId="0" borderId="0" xfId="0" applyFont="1" applyFill="1" applyBorder="1" applyAlignment="1">
      <alignment vertical="center" shrinkToFit="1"/>
    </xf>
    <xf numFmtId="0" fontId="0" fillId="0" borderId="0" xfId="0" applyFont="1" applyFill="1" applyBorder="1" applyAlignment="1">
      <alignment horizontal="left" vertical="center"/>
    </xf>
    <xf numFmtId="0" fontId="0" fillId="0" borderId="29" xfId="0" applyNumberFormat="1" applyBorder="1" applyAlignment="1">
      <alignment horizontal="left" vertical="center"/>
    </xf>
    <xf numFmtId="0" fontId="0" fillId="0" borderId="29" xfId="62" applyNumberFormat="1" applyFont="1" applyFill="1" applyBorder="1" applyAlignment="1">
      <alignment horizontal="left" vertical="center"/>
      <protection/>
    </xf>
    <xf numFmtId="199" fontId="0" fillId="0" borderId="29" xfId="62" applyNumberFormat="1" applyFont="1" applyFill="1" applyBorder="1" applyAlignment="1">
      <alignment horizontal="left" vertical="center"/>
      <protection/>
    </xf>
    <xf numFmtId="0" fontId="0" fillId="0" borderId="32" xfId="62" applyFill="1" applyBorder="1" applyAlignment="1">
      <alignment horizontal="center" vertical="center"/>
      <protection/>
    </xf>
    <xf numFmtId="0" fontId="0" fillId="0" borderId="33" xfId="62" applyFill="1" applyBorder="1" applyAlignment="1">
      <alignment horizontal="center" vertical="center"/>
      <protection/>
    </xf>
    <xf numFmtId="0" fontId="0" fillId="0" borderId="34" xfId="62" applyFill="1" applyBorder="1" applyAlignment="1">
      <alignment horizontal="center" vertical="center"/>
      <protection/>
    </xf>
    <xf numFmtId="0" fontId="0" fillId="0" borderId="35" xfId="62" applyFill="1" applyBorder="1" applyAlignment="1">
      <alignment horizontal="left" vertical="center" wrapText="1"/>
      <protection/>
    </xf>
    <xf numFmtId="0" fontId="0" fillId="0" borderId="36" xfId="62" applyFill="1" applyBorder="1" applyAlignment="1">
      <alignment horizontal="left" vertical="center"/>
      <protection/>
    </xf>
    <xf numFmtId="0" fontId="0" fillId="0" borderId="37" xfId="62" applyFill="1" applyBorder="1" applyAlignment="1">
      <alignment horizontal="left" vertical="center"/>
      <protection/>
    </xf>
    <xf numFmtId="0" fontId="5" fillId="0" borderId="38" xfId="62" applyFont="1" applyFill="1" applyBorder="1" applyAlignment="1">
      <alignment horizontal="left" vertical="center" wrapText="1"/>
      <protection/>
    </xf>
    <xf numFmtId="0" fontId="5" fillId="0" borderId="10" xfId="62" applyFont="1" applyFill="1" applyBorder="1" applyAlignment="1">
      <alignment horizontal="left" vertical="center" wrapText="1"/>
      <protection/>
    </xf>
    <xf numFmtId="0" fontId="5" fillId="0" borderId="26" xfId="62" applyFont="1" applyFill="1" applyBorder="1" applyAlignment="1">
      <alignment horizontal="left" vertical="center" wrapText="1"/>
      <protection/>
    </xf>
    <xf numFmtId="0" fontId="0" fillId="0" borderId="36" xfId="62" applyFill="1" applyBorder="1" applyAlignment="1">
      <alignment horizontal="left" vertical="center" wrapText="1"/>
      <protection/>
    </xf>
    <xf numFmtId="0" fontId="0" fillId="0" borderId="37" xfId="62" applyFill="1" applyBorder="1" applyAlignment="1">
      <alignment horizontal="left" vertical="center" wrapText="1"/>
      <protection/>
    </xf>
    <xf numFmtId="0" fontId="5" fillId="0" borderId="38" xfId="62" applyFont="1" applyBorder="1" applyAlignment="1">
      <alignment horizontal="left" vertical="center" wrapText="1"/>
      <protection/>
    </xf>
    <xf numFmtId="0" fontId="5" fillId="0" borderId="10" xfId="62" applyFont="1" applyBorder="1" applyAlignment="1">
      <alignment horizontal="left" vertical="center"/>
      <protection/>
    </xf>
    <xf numFmtId="0" fontId="5" fillId="0" borderId="26" xfId="62" applyFont="1" applyBorder="1" applyAlignment="1">
      <alignment horizontal="left" vertical="center"/>
      <protection/>
    </xf>
    <xf numFmtId="0" fontId="0" fillId="8" borderId="32" xfId="62" applyFill="1" applyBorder="1" applyAlignment="1">
      <alignment horizontal="center" vertical="center"/>
      <protection/>
    </xf>
    <xf numFmtId="0" fontId="0" fillId="8" borderId="33" xfId="62" applyFill="1" applyBorder="1" applyAlignment="1">
      <alignment horizontal="center" vertical="center"/>
      <protection/>
    </xf>
    <xf numFmtId="0" fontId="0" fillId="8" borderId="34" xfId="62" applyFill="1" applyBorder="1" applyAlignment="1">
      <alignment horizontal="center" vertical="center"/>
      <protection/>
    </xf>
    <xf numFmtId="0" fontId="0" fillId="8" borderId="35" xfId="62" applyFill="1" applyBorder="1" applyAlignment="1">
      <alignment horizontal="left" vertical="center" wrapText="1"/>
      <protection/>
    </xf>
    <xf numFmtId="0" fontId="0" fillId="8" borderId="36" xfId="62" applyFill="1" applyBorder="1" applyAlignment="1">
      <alignment horizontal="left" vertical="center" wrapText="1"/>
      <protection/>
    </xf>
    <xf numFmtId="0" fontId="0" fillId="8" borderId="37" xfId="62" applyFill="1" applyBorder="1" applyAlignment="1">
      <alignment horizontal="left" vertical="center" wrapText="1"/>
      <protection/>
    </xf>
    <xf numFmtId="0" fontId="5" fillId="8" borderId="38" xfId="62" applyFont="1" applyFill="1" applyBorder="1" applyAlignment="1">
      <alignment horizontal="left" vertical="center" wrapText="1"/>
      <protection/>
    </xf>
    <xf numFmtId="0" fontId="5" fillId="8" borderId="10" xfId="62" applyFont="1" applyFill="1" applyBorder="1" applyAlignment="1">
      <alignment horizontal="left" vertical="center"/>
      <protection/>
    </xf>
    <xf numFmtId="0" fontId="5" fillId="8" borderId="26" xfId="62" applyFont="1" applyFill="1" applyBorder="1" applyAlignment="1">
      <alignment horizontal="left" vertical="center"/>
      <protection/>
    </xf>
    <xf numFmtId="0" fontId="7" fillId="0" borderId="0" xfId="0" applyFont="1" applyAlignment="1">
      <alignment horizontal="left" vertical="center"/>
    </xf>
    <xf numFmtId="0" fontId="0" fillId="0" borderId="0" xfId="0"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0" fillId="8" borderId="32" xfId="62" applyFill="1" applyBorder="1" applyAlignment="1" quotePrefix="1">
      <alignment horizontal="center" vertical="center"/>
      <protection/>
    </xf>
    <xf numFmtId="0" fontId="0" fillId="8" borderId="33" xfId="62" applyFill="1" applyBorder="1" applyAlignment="1" quotePrefix="1">
      <alignment horizontal="center" vertical="center"/>
      <protection/>
    </xf>
    <xf numFmtId="0" fontId="0" fillId="8" borderId="34" xfId="62" applyFill="1" applyBorder="1" applyAlignment="1" quotePrefix="1">
      <alignment horizontal="center" vertical="center"/>
      <protection/>
    </xf>
    <xf numFmtId="0" fontId="0" fillId="8" borderId="35" xfId="62" applyFont="1" applyFill="1" applyBorder="1" applyAlignment="1">
      <alignment horizontal="left" vertical="center" wrapText="1"/>
      <protection/>
    </xf>
    <xf numFmtId="0" fontId="0" fillId="8" borderId="36" xfId="62" applyFill="1" applyBorder="1" applyAlignment="1">
      <alignment horizontal="left" vertical="center"/>
      <protection/>
    </xf>
    <xf numFmtId="0" fontId="0" fillId="8" borderId="37" xfId="62" applyFill="1" applyBorder="1" applyAlignment="1">
      <alignment horizontal="left" vertical="center"/>
      <protection/>
    </xf>
    <xf numFmtId="0" fontId="5" fillId="8" borderId="38" xfId="62" applyFont="1" applyFill="1" applyBorder="1" applyAlignment="1">
      <alignment horizontal="left" vertical="center"/>
      <protection/>
    </xf>
    <xf numFmtId="199" fontId="8" fillId="0" borderId="39" xfId="62" applyNumberFormat="1" applyFont="1" applyBorder="1" applyAlignment="1">
      <alignment horizontal="center" vertical="center" shrinkToFit="1"/>
      <protection/>
    </xf>
    <xf numFmtId="199" fontId="8" fillId="0" borderId="14" xfId="62" applyNumberFormat="1" applyFont="1" applyBorder="1" applyAlignment="1">
      <alignment horizontal="center" vertical="center" shrinkToFit="1"/>
      <protection/>
    </xf>
    <xf numFmtId="199" fontId="8" fillId="0" borderId="40" xfId="62" applyNumberFormat="1" applyFont="1" applyBorder="1" applyAlignment="1">
      <alignment horizontal="center" vertical="center" shrinkToFit="1"/>
      <protection/>
    </xf>
    <xf numFmtId="199" fontId="0" fillId="0" borderId="15" xfId="62" applyNumberFormat="1" applyFont="1" applyBorder="1" applyAlignment="1">
      <alignment horizontal="center" vertical="center" shrinkToFit="1"/>
      <protection/>
    </xf>
    <xf numFmtId="199" fontId="8" fillId="0" borderId="28" xfId="62" applyNumberFormat="1" applyFont="1" applyBorder="1" applyAlignment="1">
      <alignment horizontal="center" vertical="center" shrinkToFit="1"/>
      <protection/>
    </xf>
    <xf numFmtId="199" fontId="8" fillId="0" borderId="0" xfId="62" applyNumberFormat="1" applyFont="1" applyBorder="1" applyAlignment="1">
      <alignment horizontal="center" vertical="center"/>
      <protection/>
    </xf>
    <xf numFmtId="199" fontId="0" fillId="0" borderId="0" xfId="62" applyNumberFormat="1" applyFont="1" applyBorder="1" applyAlignment="1">
      <alignment horizontal="center" vertical="center"/>
      <protection/>
    </xf>
    <xf numFmtId="199" fontId="8" fillId="0" borderId="41" xfId="62" applyNumberFormat="1" applyFont="1" applyBorder="1" applyAlignment="1">
      <alignment horizontal="center" vertical="center" shrinkToFit="1"/>
      <protection/>
    </xf>
    <xf numFmtId="199" fontId="8" fillId="0" borderId="42" xfId="62" applyNumberFormat="1" applyFont="1" applyBorder="1" applyAlignment="1">
      <alignment horizontal="center" vertical="center" shrinkToFit="1"/>
      <protection/>
    </xf>
    <xf numFmtId="199" fontId="8" fillId="0" borderId="43" xfId="62" applyNumberFormat="1" applyFont="1" applyBorder="1" applyAlignment="1">
      <alignment horizontal="center" vertical="center" shrinkToFit="1"/>
      <protection/>
    </xf>
    <xf numFmtId="0" fontId="0" fillId="0" borderId="28" xfId="0" applyFont="1" applyFill="1" applyBorder="1" applyAlignment="1">
      <alignment horizontal="left" vertical="center"/>
    </xf>
    <xf numFmtId="0" fontId="0" fillId="0" borderId="14" xfId="0" applyFont="1" applyFill="1" applyBorder="1" applyAlignment="1">
      <alignment horizontal="left" vertical="center"/>
    </xf>
    <xf numFmtId="0" fontId="0" fillId="0" borderId="31" xfId="0" applyFont="1" applyFill="1" applyBorder="1" applyAlignment="1">
      <alignment horizontal="left" vertical="center"/>
    </xf>
    <xf numFmtId="200" fontId="0" fillId="0" borderId="28" xfId="0" applyNumberFormat="1" applyFont="1" applyFill="1" applyBorder="1" applyAlignment="1">
      <alignment horizontal="left" vertical="center"/>
    </xf>
    <xf numFmtId="200" fontId="0" fillId="0" borderId="14" xfId="0" applyNumberFormat="1" applyFont="1" applyFill="1" applyBorder="1" applyAlignment="1">
      <alignment horizontal="left" vertical="center"/>
    </xf>
    <xf numFmtId="200" fontId="0" fillId="0" borderId="31" xfId="0" applyNumberFormat="1" applyFont="1" applyFill="1" applyBorder="1" applyAlignment="1">
      <alignment horizontal="left" vertical="center"/>
    </xf>
    <xf numFmtId="199" fontId="0" fillId="0" borderId="16" xfId="62" applyNumberFormat="1" applyFont="1" applyBorder="1" applyAlignment="1">
      <alignment horizontal="center" vertical="center" shrinkToFit="1"/>
      <protection/>
    </xf>
    <xf numFmtId="199" fontId="0" fillId="0" borderId="0" xfId="62" applyNumberFormat="1" applyFont="1" applyBorder="1" applyAlignment="1">
      <alignment horizontal="center" vertical="center" shrinkToFit="1"/>
      <protection/>
    </xf>
    <xf numFmtId="0" fontId="0" fillId="0" borderId="15" xfId="0" applyFont="1" applyBorder="1" applyAlignment="1">
      <alignment horizontal="center" vertical="center" shrinkToFit="1"/>
    </xf>
    <xf numFmtId="198" fontId="6" fillId="0" borderId="19" xfId="0" applyNumberFormat="1" applyFont="1" applyBorder="1" applyAlignment="1">
      <alignment horizontal="left" vertical="center" shrinkToFit="1"/>
    </xf>
    <xf numFmtId="198" fontId="6" fillId="0" borderId="20" xfId="0" applyNumberFormat="1" applyFont="1" applyBorder="1" applyAlignment="1">
      <alignment horizontal="left" vertical="center" shrinkToFit="1"/>
    </xf>
    <xf numFmtId="0" fontId="0" fillId="0" borderId="16"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44" xfId="0" applyFont="1" applyBorder="1" applyAlignment="1">
      <alignment horizontal="left" vertical="center" shrinkToFit="1"/>
    </xf>
    <xf numFmtId="0" fontId="0" fillId="0" borderId="23" xfId="0" applyFont="1" applyBorder="1" applyAlignment="1">
      <alignment horizontal="left" vertical="center" shrinkToFit="1"/>
    </xf>
    <xf numFmtId="0" fontId="0" fillId="0" borderId="24" xfId="0" applyFont="1" applyBorder="1" applyAlignment="1">
      <alignment horizontal="left" vertical="center" shrinkToFit="1"/>
    </xf>
    <xf numFmtId="0" fontId="0" fillId="0" borderId="25" xfId="0" applyFont="1" applyBorder="1" applyAlignment="1">
      <alignment horizontal="left" vertical="center" shrinkToFit="1"/>
    </xf>
    <xf numFmtId="0" fontId="4" fillId="0" borderId="0" xfId="0" applyFont="1" applyBorder="1" applyAlignment="1">
      <alignment horizontal="left" vertical="center"/>
    </xf>
    <xf numFmtId="0" fontId="0" fillId="0" borderId="1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left" vertical="center"/>
    </xf>
    <xf numFmtId="0" fontId="0" fillId="0" borderId="15" xfId="0" applyFont="1" applyFill="1" applyBorder="1" applyAlignment="1">
      <alignment horizontal="left" vertical="center" wrapText="1"/>
    </xf>
    <xf numFmtId="0" fontId="7" fillId="0" borderId="0" xfId="0" applyFont="1" applyAlignment="1">
      <alignment horizontal="left" vertical="top"/>
    </xf>
    <xf numFmtId="0" fontId="0" fillId="0" borderId="0" xfId="0" applyAlignment="1">
      <alignment horizontal="left" vertical="top"/>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35" borderId="45"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0" borderId="48" xfId="0" applyFont="1" applyBorder="1" applyAlignment="1">
      <alignment horizontal="center" vertical="center" shrinkToFit="1"/>
    </xf>
    <xf numFmtId="0" fontId="0" fillId="0" borderId="48" xfId="0" applyFont="1" applyBorder="1" applyAlignment="1">
      <alignment horizontal="left" vertical="center" shrinkToFit="1"/>
    </xf>
    <xf numFmtId="0" fontId="0" fillId="0" borderId="49" xfId="0" applyFont="1" applyBorder="1" applyAlignment="1">
      <alignment horizontal="left" vertical="center" shrinkToFit="1"/>
    </xf>
    <xf numFmtId="0" fontId="0" fillId="0" borderId="34" xfId="0" applyFont="1" applyBorder="1" applyAlignment="1">
      <alignment horizontal="center" vertical="center" shrinkToFit="1"/>
    </xf>
    <xf numFmtId="0" fontId="0" fillId="0" borderId="34" xfId="0" applyFont="1" applyBorder="1" applyAlignment="1">
      <alignment horizontal="left" vertical="center" shrinkToFit="1"/>
    </xf>
    <xf numFmtId="0" fontId="0" fillId="0" borderId="37" xfId="0" applyFont="1" applyBorder="1" applyAlignment="1">
      <alignment horizontal="left" vertical="center" shrinkToFit="1"/>
    </xf>
    <xf numFmtId="0" fontId="0" fillId="0" borderId="15" xfId="0" applyFont="1" applyBorder="1" applyAlignment="1">
      <alignment horizontal="left" vertical="center" shrinkToFit="1"/>
    </xf>
    <xf numFmtId="0" fontId="0" fillId="0" borderId="32" xfId="0" applyFont="1" applyBorder="1" applyAlignment="1">
      <alignment horizontal="left" vertical="center" shrinkToFit="1"/>
    </xf>
    <xf numFmtId="0" fontId="0" fillId="0" borderId="35" xfId="0" applyFont="1" applyBorder="1" applyAlignment="1">
      <alignment horizontal="left" vertical="center" shrinkToFit="1"/>
    </xf>
    <xf numFmtId="0" fontId="6" fillId="0" borderId="15" xfId="0" applyFont="1" applyBorder="1" applyAlignment="1">
      <alignment horizontal="center" vertical="center" shrinkToFit="1"/>
    </xf>
    <xf numFmtId="0" fontId="6" fillId="0" borderId="50" xfId="0" applyFont="1" applyBorder="1" applyAlignment="1">
      <alignment horizontal="center" vertical="center" shrinkToFit="1"/>
    </xf>
    <xf numFmtId="0" fontId="0" fillId="0" borderId="51" xfId="0" applyFont="1" applyBorder="1" applyAlignment="1">
      <alignment horizontal="center" vertical="center" textRotation="255" shrinkToFit="1"/>
    </xf>
    <xf numFmtId="0" fontId="0" fillId="0" borderId="52" xfId="0" applyFont="1" applyBorder="1" applyAlignment="1">
      <alignment horizontal="center" vertical="center" textRotation="255" shrinkToFit="1"/>
    </xf>
    <xf numFmtId="0" fontId="0" fillId="0" borderId="28"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28"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31" xfId="0" applyFont="1" applyFill="1" applyBorder="1" applyAlignment="1">
      <alignment horizontal="left" vertical="center" shrinkToFit="1"/>
    </xf>
    <xf numFmtId="14" fontId="0" fillId="0" borderId="15" xfId="0" applyNumberFormat="1" applyFont="1" applyFill="1" applyBorder="1" applyAlignment="1">
      <alignment horizontal="center" vertical="center"/>
    </xf>
    <xf numFmtId="0" fontId="0" fillId="0" borderId="32" xfId="0" applyFont="1" applyFill="1" applyBorder="1" applyAlignment="1">
      <alignment horizontal="left" vertical="center"/>
    </xf>
    <xf numFmtId="14" fontId="0" fillId="0" borderId="15" xfId="0" applyNumberFormat="1" applyFont="1" applyFill="1" applyBorder="1" applyAlignment="1">
      <alignment horizontal="left" vertical="center" shrinkToFit="1"/>
    </xf>
    <xf numFmtId="0" fontId="0" fillId="0" borderId="5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14" fontId="8" fillId="0" borderId="0" xfId="0" applyNumberFormat="1" applyFont="1" applyFill="1" applyBorder="1" applyAlignment="1">
      <alignment horizontal="left" vertical="center" wrapText="1"/>
    </xf>
    <xf numFmtId="14" fontId="8" fillId="0" borderId="44" xfId="0" applyNumberFormat="1" applyFont="1" applyFill="1" applyBorder="1" applyAlignment="1">
      <alignment horizontal="left" vertical="center" wrapText="1"/>
    </xf>
    <xf numFmtId="14" fontId="8" fillId="0" borderId="55" xfId="0" applyNumberFormat="1" applyFont="1" applyFill="1" applyBorder="1" applyAlignment="1">
      <alignment horizontal="left" vertical="center" wrapText="1"/>
    </xf>
    <xf numFmtId="14" fontId="8" fillId="0" borderId="56" xfId="0" applyNumberFormat="1" applyFont="1" applyFill="1" applyBorder="1" applyAlignment="1">
      <alignment horizontal="left" vertical="center" wrapText="1"/>
    </xf>
    <xf numFmtId="0" fontId="5" fillId="0" borderId="0" xfId="0" applyFont="1" applyBorder="1" applyAlignment="1">
      <alignment horizontal="left" vertical="center"/>
    </xf>
    <xf numFmtId="0" fontId="0" fillId="0" borderId="12" xfId="0" applyFont="1" applyFill="1" applyBorder="1" applyAlignment="1">
      <alignment horizontal="left" vertical="center"/>
    </xf>
    <xf numFmtId="0" fontId="0" fillId="0" borderId="19" xfId="0" applyFont="1" applyFill="1" applyBorder="1" applyAlignment="1">
      <alignment horizontal="left" vertical="center"/>
    </xf>
    <xf numFmtId="0" fontId="0" fillId="0" borderId="57" xfId="0" applyFont="1" applyFill="1" applyBorder="1" applyAlignment="1">
      <alignment horizontal="left"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0" fillId="0" borderId="58" xfId="0" applyFont="1" applyFill="1" applyBorder="1" applyAlignment="1">
      <alignment horizontal="left" vertical="center"/>
    </xf>
    <xf numFmtId="0" fontId="0" fillId="0" borderId="12"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0" xfId="0" applyFont="1" applyFill="1" applyBorder="1" applyAlignment="1">
      <alignment horizontal="left" vertical="center" wrapText="1"/>
    </xf>
    <xf numFmtId="14" fontId="0" fillId="0" borderId="50" xfId="0" applyNumberFormat="1" applyFont="1" applyFill="1" applyBorder="1" applyAlignment="1">
      <alignment horizontal="left" vertical="center" shrinkToFit="1"/>
    </xf>
    <xf numFmtId="199" fontId="8" fillId="0" borderId="11" xfId="62" applyNumberFormat="1" applyFont="1" applyBorder="1" applyAlignment="1">
      <alignment horizontal="center" vertical="center" shrinkToFit="1"/>
      <protection/>
    </xf>
    <xf numFmtId="199" fontId="8" fillId="0" borderId="59" xfId="62" applyNumberFormat="1" applyFont="1" applyBorder="1" applyAlignment="1">
      <alignment horizontal="center" vertical="center" shrinkToFit="1"/>
      <protection/>
    </xf>
    <xf numFmtId="14" fontId="0" fillId="0" borderId="14" xfId="0" applyNumberFormat="1" applyFont="1" applyFill="1" applyBorder="1" applyAlignment="1">
      <alignment horizontal="center" vertical="center" shrinkToFit="1"/>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31" xfId="0" applyFont="1" applyBorder="1" applyAlignment="1">
      <alignment horizontal="center" vertical="center"/>
    </xf>
    <xf numFmtId="0" fontId="5" fillId="0" borderId="11"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5" fillId="0" borderId="15" xfId="0" applyFont="1" applyBorder="1" applyAlignment="1">
      <alignment horizontal="left" vertical="center"/>
    </xf>
    <xf numFmtId="0" fontId="5" fillId="0" borderId="2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2" xfId="0" applyFont="1" applyBorder="1" applyAlignment="1">
      <alignment horizontal="left" vertical="center"/>
    </xf>
    <xf numFmtId="0" fontId="5" fillId="0" borderId="19" xfId="0" applyFont="1" applyBorder="1" applyAlignment="1">
      <alignment horizontal="left" vertical="center"/>
    </xf>
    <xf numFmtId="0" fontId="5" fillId="0" borderId="57"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0" fillId="0" borderId="0" xfId="0" applyFont="1" applyAlignment="1">
      <alignment horizontal="right" vertical="center"/>
    </xf>
    <xf numFmtId="0" fontId="4" fillId="0" borderId="0" xfId="0" applyFont="1" applyAlignment="1">
      <alignment horizontal="left" vertical="center" wrapText="1"/>
    </xf>
    <xf numFmtId="0" fontId="0" fillId="0" borderId="0" xfId="0" applyFont="1" applyAlignment="1">
      <alignment horizontal="left"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0" fillId="36" borderId="64" xfId="0" applyFont="1" applyFill="1" applyBorder="1" applyAlignment="1">
      <alignment horizontal="center" vertical="center"/>
    </xf>
    <xf numFmtId="0" fontId="0" fillId="36" borderId="65" xfId="0" applyFont="1" applyFill="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5" fillId="0" borderId="70"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32" xfId="0" applyFont="1" applyBorder="1" applyAlignment="1">
      <alignment horizontal="center" vertical="center"/>
    </xf>
    <xf numFmtId="0" fontId="0" fillId="0" borderId="32" xfId="0" applyFont="1" applyBorder="1" applyAlignment="1">
      <alignment horizontal="center" vertical="center"/>
    </xf>
    <xf numFmtId="0" fontId="0" fillId="0" borderId="35" xfId="0" applyFont="1" applyBorder="1" applyAlignment="1">
      <alignment horizontal="center" vertical="center"/>
    </xf>
    <xf numFmtId="0" fontId="5" fillId="0" borderId="57"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24" xfId="0" applyFont="1" applyBorder="1" applyAlignment="1">
      <alignment horizontal="center" vertical="center"/>
    </xf>
    <xf numFmtId="0" fontId="5" fillId="0" borderId="58" xfId="0" applyFont="1" applyBorder="1" applyAlignment="1">
      <alignment horizontal="center" vertical="center"/>
    </xf>
    <xf numFmtId="0" fontId="5" fillId="0" borderId="13" xfId="0" applyFont="1" applyBorder="1" applyAlignment="1">
      <alignment horizontal="left" vertical="top"/>
    </xf>
    <xf numFmtId="0" fontId="0" fillId="0" borderId="15" xfId="0" applyFont="1" applyBorder="1" applyAlignment="1">
      <alignment horizontal="center" vertical="center"/>
    </xf>
    <xf numFmtId="0" fontId="5" fillId="0" borderId="50" xfId="0" applyFont="1" applyBorder="1" applyAlignment="1">
      <alignment horizontal="center" vertical="center"/>
    </xf>
    <xf numFmtId="0" fontId="5" fillId="0" borderId="28" xfId="0" applyFont="1" applyBorder="1" applyAlignment="1">
      <alignment horizontal="left" vertical="center"/>
    </xf>
    <xf numFmtId="0" fontId="0" fillId="0" borderId="14" xfId="0" applyFont="1" applyBorder="1" applyAlignment="1">
      <alignment horizontal="left" vertical="center"/>
    </xf>
    <xf numFmtId="0" fontId="0" fillId="0" borderId="11"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58" xfId="0" applyFont="1" applyBorder="1" applyAlignment="1">
      <alignment horizontal="left" vertical="center"/>
    </xf>
    <xf numFmtId="0" fontId="5" fillId="0" borderId="28" xfId="0" applyFont="1" applyBorder="1" applyAlignment="1">
      <alignment horizontal="center" vertical="center" shrinkToFit="1"/>
    </xf>
    <xf numFmtId="0" fontId="0" fillId="0" borderId="11" xfId="0" applyFont="1" applyBorder="1" applyAlignment="1">
      <alignment horizontal="center" vertical="center" shrinkToFit="1"/>
    </xf>
    <xf numFmtId="0" fontId="5" fillId="0" borderId="28" xfId="0" applyFont="1" applyBorder="1" applyAlignment="1">
      <alignment horizontal="center" vertical="center"/>
    </xf>
    <xf numFmtId="0" fontId="0" fillId="0" borderId="14" xfId="0" applyFont="1" applyBorder="1" applyAlignment="1">
      <alignment horizontal="center" vertical="center"/>
    </xf>
    <xf numFmtId="0" fontId="0" fillId="0" borderId="31"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4" fillId="0" borderId="71" xfId="0" applyFont="1" applyBorder="1" applyAlignment="1">
      <alignment horizontal="left" vertical="center" wrapText="1"/>
    </xf>
    <xf numFmtId="0" fontId="4" fillId="0" borderId="72" xfId="0" applyFont="1" applyBorder="1" applyAlignment="1">
      <alignment horizontal="left" vertical="center" wrapText="1"/>
    </xf>
    <xf numFmtId="0" fontId="4" fillId="0" borderId="73" xfId="0" applyFont="1" applyBorder="1" applyAlignment="1">
      <alignment horizontal="left" vertical="center" wrapText="1"/>
    </xf>
    <xf numFmtId="0" fontId="5" fillId="0" borderId="30" xfId="0" applyFont="1" applyBorder="1" applyAlignment="1">
      <alignment horizontal="center" vertical="center"/>
    </xf>
    <xf numFmtId="0" fontId="5" fillId="0" borderId="74" xfId="0" applyFont="1" applyBorder="1" applyAlignment="1">
      <alignment horizontal="center" vertical="center"/>
    </xf>
    <xf numFmtId="0" fontId="0" fillId="0" borderId="0" xfId="0" applyFont="1" applyAlignment="1">
      <alignment vertical="center"/>
    </xf>
    <xf numFmtId="0" fontId="5" fillId="0" borderId="0" xfId="0" applyFont="1" applyBorder="1" applyAlignment="1">
      <alignment horizontal="left" vertical="center" wrapText="1"/>
    </xf>
    <xf numFmtId="0" fontId="0" fillId="0" borderId="0" xfId="0" applyFont="1" applyAlignment="1">
      <alignment/>
    </xf>
    <xf numFmtId="0" fontId="5"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4;&#34920;1&#23621;&#23429;&#20171;&#35703;&#315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指定申請（入力）"/>
      <sheetName val="指定申請（出力）"/>
      <sheetName val="付表１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44"/>
  <sheetViews>
    <sheetView tabSelected="1" zoomScale="90" zoomScaleNormal="90" zoomScalePageLayoutView="0" workbookViewId="0" topLeftCell="A1">
      <selection activeCell="D7" sqref="D7:D8"/>
    </sheetView>
  </sheetViews>
  <sheetFormatPr defaultColWidth="9.00390625" defaultRowHeight="13.5"/>
  <cols>
    <col min="1" max="1" width="6.875" style="42" customWidth="1"/>
    <col min="2" max="2" width="33.625" style="41" customWidth="1"/>
    <col min="3" max="3" width="50.625" style="27" customWidth="1"/>
    <col min="4" max="4" width="66.50390625" style="28" customWidth="1"/>
    <col min="6" max="6" width="14.125" style="0" bestFit="1" customWidth="1"/>
    <col min="7" max="18" width="3.50390625" style="0" bestFit="1" customWidth="1"/>
  </cols>
  <sheetData>
    <row r="1" spans="1:2" ht="24.75" customHeight="1">
      <c r="A1" s="96" t="s">
        <v>44</v>
      </c>
      <c r="B1" s="96"/>
    </row>
    <row r="2" spans="1:4" ht="52.5" customHeight="1">
      <c r="A2" s="97" t="s">
        <v>45</v>
      </c>
      <c r="B2" s="97"/>
      <c r="C2" s="97"/>
      <c r="D2" s="97"/>
    </row>
    <row r="3" spans="1:10" ht="30" customHeight="1" thickBot="1">
      <c r="A3" s="98" t="s">
        <v>46</v>
      </c>
      <c r="B3" s="98"/>
      <c r="C3" s="98"/>
      <c r="D3" s="98"/>
      <c r="E3" s="29"/>
      <c r="F3" s="29"/>
      <c r="G3" s="29"/>
      <c r="H3" s="29"/>
      <c r="I3" s="29"/>
      <c r="J3" s="29"/>
    </row>
    <row r="4" spans="1:4" s="34" customFormat="1" ht="24.75" customHeight="1">
      <c r="A4" s="30"/>
      <c r="B4" s="31"/>
      <c r="C4" s="32" t="s">
        <v>47</v>
      </c>
      <c r="D4" s="33" t="s">
        <v>48</v>
      </c>
    </row>
    <row r="5" spans="1:4" ht="30" customHeight="1">
      <c r="A5" s="35">
        <f aca="true" t="shared" si="0" ref="A5:A10">ROW()-4</f>
        <v>1</v>
      </c>
      <c r="B5" s="36" t="s">
        <v>49</v>
      </c>
      <c r="C5" s="37"/>
      <c r="D5" s="38"/>
    </row>
    <row r="6" spans="1:4" ht="30" customHeight="1">
      <c r="A6" s="35">
        <f t="shared" si="0"/>
        <v>2</v>
      </c>
      <c r="B6" s="36" t="s">
        <v>50</v>
      </c>
      <c r="C6" s="37"/>
      <c r="D6" s="38"/>
    </row>
    <row r="7" spans="1:4" ht="30" customHeight="1">
      <c r="A7" s="35">
        <f t="shared" si="0"/>
        <v>3</v>
      </c>
      <c r="B7" s="36" t="s">
        <v>51</v>
      </c>
      <c r="C7" s="39"/>
      <c r="D7" s="38" t="s">
        <v>105</v>
      </c>
    </row>
    <row r="8" spans="1:4" ht="30" customHeight="1">
      <c r="A8" s="35">
        <f t="shared" si="0"/>
        <v>4</v>
      </c>
      <c r="B8" s="36" t="s">
        <v>1</v>
      </c>
      <c r="C8" s="37"/>
      <c r="D8" s="40" t="s">
        <v>104</v>
      </c>
    </row>
    <row r="9" spans="1:4" ht="30" customHeight="1">
      <c r="A9" s="35">
        <f t="shared" si="0"/>
        <v>5</v>
      </c>
      <c r="B9" s="36" t="s">
        <v>52</v>
      </c>
      <c r="C9" s="37"/>
      <c r="D9" s="38"/>
    </row>
    <row r="10" spans="1:4" ht="30" customHeight="1">
      <c r="A10" s="35">
        <f t="shared" si="0"/>
        <v>6</v>
      </c>
      <c r="B10" s="36" t="s">
        <v>53</v>
      </c>
      <c r="C10" s="37"/>
      <c r="D10" s="38"/>
    </row>
    <row r="12" spans="1:4" s="41" customFormat="1" ht="24" customHeight="1" thickBot="1">
      <c r="A12" s="99" t="s">
        <v>73</v>
      </c>
      <c r="B12" s="99"/>
      <c r="C12" s="99"/>
      <c r="D12" s="99"/>
    </row>
    <row r="13" spans="3:4" ht="24.75" customHeight="1">
      <c r="C13" s="43" t="s">
        <v>54</v>
      </c>
      <c r="D13" s="33" t="s">
        <v>48</v>
      </c>
    </row>
    <row r="14" spans="1:4" ht="30" customHeight="1">
      <c r="A14" s="35">
        <v>8</v>
      </c>
      <c r="B14" s="36" t="s">
        <v>71</v>
      </c>
      <c r="C14" s="37"/>
      <c r="D14" s="38"/>
    </row>
    <row r="15" spans="1:4" ht="30" customHeight="1">
      <c r="A15" s="35">
        <v>9</v>
      </c>
      <c r="B15" s="36" t="s">
        <v>14</v>
      </c>
      <c r="C15" s="52"/>
      <c r="D15" s="38"/>
    </row>
    <row r="16" spans="1:4" ht="30" customHeight="1">
      <c r="A16" s="35">
        <v>10</v>
      </c>
      <c r="B16" s="36" t="s">
        <v>15</v>
      </c>
      <c r="C16" s="37"/>
      <c r="D16" s="38" t="s">
        <v>72</v>
      </c>
    </row>
    <row r="17" spans="1:17" s="54" customFormat="1" ht="30" customHeight="1">
      <c r="A17" s="100">
        <v>11</v>
      </c>
      <c r="B17" s="103" t="s">
        <v>101</v>
      </c>
      <c r="C17" s="53"/>
      <c r="D17" s="106" t="s">
        <v>83</v>
      </c>
      <c r="F17" s="54" t="s">
        <v>75</v>
      </c>
      <c r="G17" s="54">
        <f>IF($C$17="身体介護",1,0)</f>
        <v>0</v>
      </c>
      <c r="H17" s="54">
        <f>IF($C$18="身体介護",1,0)</f>
        <v>0</v>
      </c>
      <c r="I17" s="54">
        <f>IF($C$19="身体介護",1,0)</f>
        <v>0</v>
      </c>
      <c r="J17" s="54">
        <f>IF($C$20="身体介護",1,0)</f>
        <v>0</v>
      </c>
      <c r="K17" s="54">
        <f>IF($C$21="身体介護",1,0)</f>
        <v>0</v>
      </c>
      <c r="L17" s="54">
        <f>IF($C$22="身体介護",1,0)</f>
        <v>0</v>
      </c>
      <c r="M17" s="54">
        <f aca="true" t="shared" si="1" ref="M17:M22">COUNTIF(G17:L17,1)</f>
        <v>0</v>
      </c>
      <c r="N17" s="55">
        <f aca="true" t="shared" si="2" ref="N17:N22">IF(M17&gt;0,"〇","")</f>
      </c>
      <c r="O17" s="55">
        <f>IF(M17&gt;0,"〇","")</f>
      </c>
      <c r="P17" s="55">
        <f>COUNTIF(N17:N22,"〇")</f>
        <v>0</v>
      </c>
      <c r="Q17" s="55">
        <f>COUNTIF(O17:O22,"〇")</f>
        <v>0</v>
      </c>
    </row>
    <row r="18" spans="1:15" s="54" customFormat="1" ht="30" customHeight="1">
      <c r="A18" s="101"/>
      <c r="B18" s="104"/>
      <c r="C18" s="53"/>
      <c r="D18" s="94"/>
      <c r="F18" s="54" t="s">
        <v>84</v>
      </c>
      <c r="G18" s="54">
        <f>IF($C$17="通院等介助",1,0)</f>
        <v>0</v>
      </c>
      <c r="H18" s="54">
        <f>IF($C$18="通院等介助",1,0)</f>
        <v>0</v>
      </c>
      <c r="I18" s="54">
        <f>IF($C$19="通院等介助",1,0)</f>
        <v>0</v>
      </c>
      <c r="J18" s="54">
        <f>IF($C$20="通院等介助",1,0)</f>
        <v>0</v>
      </c>
      <c r="K18" s="54">
        <f>IF($C$21="通院等介助",1,0)</f>
        <v>0</v>
      </c>
      <c r="L18" s="54">
        <f>IF($C$22="通院等介助",1,0)</f>
        <v>0</v>
      </c>
      <c r="M18" s="54">
        <f t="shared" si="1"/>
        <v>0</v>
      </c>
      <c r="N18" s="55">
        <f t="shared" si="2"/>
      </c>
      <c r="O18" s="55">
        <f>IF(M18&gt;0,"〇","")</f>
      </c>
    </row>
    <row r="19" spans="1:15" s="54" customFormat="1" ht="30" customHeight="1">
      <c r="A19" s="101"/>
      <c r="B19" s="104"/>
      <c r="C19" s="53"/>
      <c r="D19" s="94"/>
      <c r="F19" s="54" t="s">
        <v>85</v>
      </c>
      <c r="G19" s="54">
        <f>IF($C$17="家事援助",1,0)</f>
        <v>0</v>
      </c>
      <c r="H19" s="54">
        <f>IF($C$18="家事援助",1,0)</f>
        <v>0</v>
      </c>
      <c r="I19" s="54">
        <f>IF($C$19="家事援助",1,0)</f>
        <v>0</v>
      </c>
      <c r="J19" s="54">
        <f>IF($C$20="家事援助",1,0)</f>
        <v>0</v>
      </c>
      <c r="K19" s="54">
        <f>IF($C$21="家事援助",1,0)</f>
        <v>0</v>
      </c>
      <c r="L19" s="54">
        <f>IF($C$22="家事援助",1,0)</f>
        <v>0</v>
      </c>
      <c r="M19" s="54">
        <f t="shared" si="1"/>
        <v>0</v>
      </c>
      <c r="N19" s="55">
        <f t="shared" si="2"/>
      </c>
      <c r="O19" s="55">
        <f>IF(M19&gt;0,"〇","")</f>
      </c>
    </row>
    <row r="20" spans="1:15" s="54" customFormat="1" ht="30" customHeight="1">
      <c r="A20" s="101"/>
      <c r="B20" s="104"/>
      <c r="C20" s="53"/>
      <c r="D20" s="94"/>
      <c r="F20" s="54" t="s">
        <v>86</v>
      </c>
      <c r="G20" s="54">
        <f>IF($C$17="乗降介助",1,0)</f>
        <v>0</v>
      </c>
      <c r="H20" s="54">
        <f>IF($C$18="乗降介助",1,0)</f>
        <v>0</v>
      </c>
      <c r="I20" s="54">
        <f>IF($C$19="乗降介助",1,0)</f>
        <v>0</v>
      </c>
      <c r="J20" s="54">
        <f>IF($C$20="乗降介助",1,0)</f>
        <v>0</v>
      </c>
      <c r="K20" s="54">
        <f>IF($C$21="乗降介助",1,0)</f>
        <v>0</v>
      </c>
      <c r="L20" s="54">
        <f>IF($C$22="乗降介助",1,0)</f>
        <v>0</v>
      </c>
      <c r="M20" s="54">
        <f t="shared" si="1"/>
        <v>0</v>
      </c>
      <c r="N20" s="55">
        <f t="shared" si="2"/>
      </c>
      <c r="O20" s="55">
        <f>IF(M20&gt;0,"〇","")</f>
      </c>
    </row>
    <row r="21" spans="1:14" s="54" customFormat="1" ht="30" customHeight="1">
      <c r="A21" s="101"/>
      <c r="B21" s="104"/>
      <c r="C21" s="53"/>
      <c r="D21" s="94"/>
      <c r="F21" s="54" t="s">
        <v>38</v>
      </c>
      <c r="G21" s="54">
        <f>IF($C$17="同行援護",1,0)</f>
        <v>0</v>
      </c>
      <c r="H21" s="54">
        <f>IF($C$18="同行援護",1,0)</f>
        <v>0</v>
      </c>
      <c r="I21" s="54">
        <f>IF($C$19="同行援護",1,0)</f>
        <v>0</v>
      </c>
      <c r="J21" s="54">
        <f>IF($C$20="同行援護",1,0)</f>
        <v>0</v>
      </c>
      <c r="K21" s="54">
        <f>IF($C$21="同行援護",1,0)</f>
        <v>0</v>
      </c>
      <c r="L21" s="54">
        <f>IF($C$22="同行援護",1,0)</f>
        <v>0</v>
      </c>
      <c r="M21" s="54">
        <f t="shared" si="1"/>
        <v>0</v>
      </c>
      <c r="N21" s="55">
        <f t="shared" si="2"/>
      </c>
    </row>
    <row r="22" spans="1:14" s="54" customFormat="1" ht="30" customHeight="1">
      <c r="A22" s="102"/>
      <c r="B22" s="105"/>
      <c r="C22" s="53"/>
      <c r="D22" s="95"/>
      <c r="F22" s="54" t="s">
        <v>87</v>
      </c>
      <c r="G22" s="54">
        <f>IF($C$17="行動援護",1,0)</f>
        <v>0</v>
      </c>
      <c r="H22" s="54">
        <f>IF($C$18="行動援護",1,0)</f>
        <v>0</v>
      </c>
      <c r="I22" s="54">
        <f>IF($C$19="行動援護",1,0)</f>
        <v>0</v>
      </c>
      <c r="J22" s="54">
        <f>IF($C$20="行動援護",1,0)</f>
        <v>0</v>
      </c>
      <c r="K22" s="54">
        <f>IF($C$21="行動援護",1,0)</f>
        <v>0</v>
      </c>
      <c r="L22" s="54">
        <f>IF($C$22="行動援護",1,0)</f>
        <v>0</v>
      </c>
      <c r="M22" s="54">
        <f t="shared" si="1"/>
        <v>0</v>
      </c>
      <c r="N22" s="55">
        <f t="shared" si="2"/>
      </c>
    </row>
    <row r="23" spans="1:15" s="57" customFormat="1" ht="30" customHeight="1">
      <c r="A23" s="73">
        <v>12</v>
      </c>
      <c r="B23" s="76" t="s">
        <v>88</v>
      </c>
      <c r="C23" s="56"/>
      <c r="D23" s="84" t="s">
        <v>89</v>
      </c>
      <c r="F23" s="57" t="s">
        <v>74</v>
      </c>
      <c r="G23" s="57">
        <f>IF($C$23="特定なし",1,0)</f>
        <v>0</v>
      </c>
      <c r="H23" s="57">
        <f>IF($C$24="特定なし",1,0)</f>
        <v>0</v>
      </c>
      <c r="I23" s="57">
        <f>IF($C$25="特定なし",1,0)</f>
        <v>0</v>
      </c>
      <c r="J23" s="57">
        <f>IF($C$26="特定なし",1,0)</f>
        <v>0</v>
      </c>
      <c r="K23" s="57">
        <f>IF($C$27="特定なし",1,0)</f>
        <v>0</v>
      </c>
      <c r="L23" s="57">
        <f>IF($C$28="特定なし",1,0)</f>
        <v>0</v>
      </c>
      <c r="M23" s="58">
        <f aca="true" t="shared" si="3" ref="M23:M28">COUNTIF(G23:L23,1)</f>
        <v>0</v>
      </c>
      <c r="N23" s="59">
        <f aca="true" t="shared" si="4" ref="N23:N28">IF(M23&gt;0,"〇","")</f>
      </c>
      <c r="O23" s="60">
        <f>COUNTIF(N23:N28,"〇")</f>
        <v>0</v>
      </c>
    </row>
    <row r="24" spans="1:14" s="57" customFormat="1" ht="30" customHeight="1">
      <c r="A24" s="74"/>
      <c r="B24" s="82"/>
      <c r="C24" s="56"/>
      <c r="D24" s="85"/>
      <c r="F24" s="57" t="s">
        <v>79</v>
      </c>
      <c r="G24" s="57">
        <f>IF($C$23="身体障害者",1,0)</f>
        <v>0</v>
      </c>
      <c r="H24" s="57">
        <f>IF($C$24="身体障害者",1,0)</f>
        <v>0</v>
      </c>
      <c r="I24" s="57">
        <f>IF($C$25="身体障害者",1,0)</f>
        <v>0</v>
      </c>
      <c r="J24" s="57">
        <f>IF($C$26="身体障害者",1,0)</f>
        <v>0</v>
      </c>
      <c r="K24" s="57">
        <f>IF($C$27="身体障害者",1,0)</f>
        <v>0</v>
      </c>
      <c r="L24" s="57">
        <f>IF($C$28="身体障害者",1,0)</f>
        <v>0</v>
      </c>
      <c r="M24" s="58">
        <f t="shared" si="3"/>
        <v>0</v>
      </c>
      <c r="N24" s="59">
        <f t="shared" si="4"/>
      </c>
    </row>
    <row r="25" spans="1:14" s="57" customFormat="1" ht="30" customHeight="1">
      <c r="A25" s="74"/>
      <c r="B25" s="82"/>
      <c r="C25" s="56"/>
      <c r="D25" s="85"/>
      <c r="F25" s="57" t="s">
        <v>76</v>
      </c>
      <c r="G25" s="57">
        <f>IF($C$23="知的障害者",1,0)</f>
        <v>0</v>
      </c>
      <c r="H25" s="57">
        <f>IF($C$24="知的障害者",1,0)</f>
        <v>0</v>
      </c>
      <c r="I25" s="57">
        <f>IF($C$25="知的障害者",1,0)</f>
        <v>0</v>
      </c>
      <c r="J25" s="57">
        <f>IF($C$26="知的障害者",1,0)</f>
        <v>0</v>
      </c>
      <c r="K25" s="57">
        <f>IF($C$27="知的障害者",1,0)</f>
        <v>0</v>
      </c>
      <c r="L25" s="57">
        <f>IF($C$28="知的障害者",1,0)</f>
        <v>0</v>
      </c>
      <c r="M25" s="58">
        <f t="shared" si="3"/>
        <v>0</v>
      </c>
      <c r="N25" s="59">
        <f t="shared" si="4"/>
      </c>
    </row>
    <row r="26" spans="1:14" s="57" customFormat="1" ht="30" customHeight="1">
      <c r="A26" s="74"/>
      <c r="B26" s="82"/>
      <c r="C26" s="56"/>
      <c r="D26" s="85"/>
      <c r="F26" s="57" t="s">
        <v>77</v>
      </c>
      <c r="G26" s="57">
        <f>IF($C$23="障害児",1,0)</f>
        <v>0</v>
      </c>
      <c r="H26" s="57">
        <f>IF($C$24="障害児",1,0)</f>
        <v>0</v>
      </c>
      <c r="I26" s="57">
        <f>IF($C$25="障害児",1,0)</f>
        <v>0</v>
      </c>
      <c r="J26" s="57">
        <f>IF($C$26="障害児",1,0)</f>
        <v>0</v>
      </c>
      <c r="K26" s="57">
        <f>IF($C$27="障害児",1,0)</f>
        <v>0</v>
      </c>
      <c r="L26" s="57">
        <f>IF($C$28="障害児",1,0)</f>
        <v>0</v>
      </c>
      <c r="M26" s="58">
        <f t="shared" si="3"/>
        <v>0</v>
      </c>
      <c r="N26" s="59">
        <f t="shared" si="4"/>
      </c>
    </row>
    <row r="27" spans="1:14" s="57" customFormat="1" ht="30" customHeight="1">
      <c r="A27" s="74"/>
      <c r="B27" s="82"/>
      <c r="C27" s="56"/>
      <c r="D27" s="85"/>
      <c r="F27" s="57" t="s">
        <v>78</v>
      </c>
      <c r="G27" s="57">
        <f>IF($C$23="精神障害者",1,0)</f>
        <v>0</v>
      </c>
      <c r="H27" s="57">
        <f>IF($C$24="精神障害者",1,0)</f>
        <v>0</v>
      </c>
      <c r="I27" s="57">
        <f>IF($C$25="精神障害者",1,0)</f>
        <v>0</v>
      </c>
      <c r="J27" s="57">
        <f>IF($C$26="精神障害者",1,0)</f>
        <v>0</v>
      </c>
      <c r="K27" s="57">
        <f>IF($C$27="精神障害者",1,0)</f>
        <v>0</v>
      </c>
      <c r="L27" s="57">
        <f>IF($C$28="精神障害者",1,0)</f>
        <v>0</v>
      </c>
      <c r="M27" s="58">
        <f t="shared" si="3"/>
        <v>0</v>
      </c>
      <c r="N27" s="59">
        <f t="shared" si="4"/>
      </c>
    </row>
    <row r="28" spans="1:14" s="57" customFormat="1" ht="30" customHeight="1">
      <c r="A28" s="75"/>
      <c r="B28" s="83"/>
      <c r="C28" s="56"/>
      <c r="D28" s="86"/>
      <c r="F28" s="57" t="s">
        <v>80</v>
      </c>
      <c r="G28" s="57">
        <f>IF($C$23="難病等対象者",1,0)</f>
        <v>0</v>
      </c>
      <c r="H28" s="57">
        <f>IF($C$24="難病等対象者",1,0)</f>
        <v>0</v>
      </c>
      <c r="I28" s="57">
        <f>IF($C$25="難病等対象者",1,0)</f>
        <v>0</v>
      </c>
      <c r="J28" s="57">
        <f>IF($C$26="難病等対象者",1,0)</f>
        <v>0</v>
      </c>
      <c r="K28" s="57">
        <f>IF($C$27="難病等対象者",1,0)</f>
        <v>0</v>
      </c>
      <c r="L28" s="57">
        <f>IF($C$28="難病等対象者",1,0)</f>
        <v>0</v>
      </c>
      <c r="M28" s="58">
        <f t="shared" si="3"/>
        <v>0</v>
      </c>
      <c r="N28" s="59">
        <f t="shared" si="4"/>
      </c>
    </row>
    <row r="29" spans="1:13" s="54" customFormat="1" ht="30" customHeight="1">
      <c r="A29" s="87">
        <v>13</v>
      </c>
      <c r="B29" s="90" t="s">
        <v>90</v>
      </c>
      <c r="C29" s="61"/>
      <c r="D29" s="93" t="s">
        <v>91</v>
      </c>
      <c r="F29" s="54" t="s">
        <v>74</v>
      </c>
      <c r="G29" s="54">
        <f>IF($C$29="特定なし",1,0)</f>
        <v>0</v>
      </c>
      <c r="H29" s="54">
        <f>IF($C$30="特定なし",1,0)</f>
        <v>0</v>
      </c>
      <c r="I29" s="54">
        <f>IF($C$31="特定なし",1,0)</f>
        <v>0</v>
      </c>
      <c r="J29" s="54">
        <f>IF($C$32="特定なし",1,0)</f>
        <v>0</v>
      </c>
      <c r="K29" s="54">
        <f>COUNTIF(G29:J29,1)</f>
        <v>0</v>
      </c>
      <c r="L29" s="55">
        <f>IF(K29&gt;0,"〇","")</f>
      </c>
      <c r="M29" s="54">
        <f>COUNTIF(L29:L32,"〇")</f>
        <v>0</v>
      </c>
    </row>
    <row r="30" spans="1:12" s="54" customFormat="1" ht="30" customHeight="1">
      <c r="A30" s="88"/>
      <c r="B30" s="91"/>
      <c r="C30" s="61"/>
      <c r="D30" s="94"/>
      <c r="F30" s="54" t="s">
        <v>79</v>
      </c>
      <c r="G30" s="54">
        <f>IF($C$29="身体障害者",1,0)</f>
        <v>0</v>
      </c>
      <c r="H30" s="54">
        <f>IF($C$30="身体障害者",1,0)</f>
        <v>0</v>
      </c>
      <c r="I30" s="54">
        <f>IF($C$31="身体障害者",1,0)</f>
        <v>0</v>
      </c>
      <c r="J30" s="54">
        <f>IF($C$32="身体障害者",1,0)</f>
        <v>0</v>
      </c>
      <c r="K30" s="54">
        <f>COUNTIF(G30:J30,1)</f>
        <v>0</v>
      </c>
      <c r="L30" s="55">
        <f>IF(K30&gt;0,"〇","")</f>
      </c>
    </row>
    <row r="31" spans="1:12" s="54" customFormat="1" ht="30" customHeight="1">
      <c r="A31" s="88"/>
      <c r="B31" s="91"/>
      <c r="C31" s="61"/>
      <c r="D31" s="94"/>
      <c r="F31" s="54" t="s">
        <v>77</v>
      </c>
      <c r="G31" s="54">
        <f>IF($C$29="障害児",1,0)</f>
        <v>0</v>
      </c>
      <c r="H31" s="54">
        <f>IF($C$30="障害児",1,0)</f>
        <v>0</v>
      </c>
      <c r="I31" s="54">
        <f>IF($C$31="障害児",1,0)</f>
        <v>0</v>
      </c>
      <c r="J31" s="54">
        <f>IF($C$32="障害児",1,0)</f>
        <v>0</v>
      </c>
      <c r="K31" s="54">
        <f>COUNTIF(G31:J31,1)</f>
        <v>0</v>
      </c>
      <c r="L31" s="55">
        <f>IF(K31&gt;0,"〇","")</f>
      </c>
    </row>
    <row r="32" spans="1:12" s="54" customFormat="1" ht="30" customHeight="1">
      <c r="A32" s="89"/>
      <c r="B32" s="92"/>
      <c r="C32" s="61"/>
      <c r="D32" s="95"/>
      <c r="F32" s="54" t="s">
        <v>80</v>
      </c>
      <c r="G32" s="54">
        <f>IF($C$29="難病等対象者",1,0)</f>
        <v>0</v>
      </c>
      <c r="H32" s="54">
        <f>IF($C$30="難病等対象者",1,0)</f>
        <v>0</v>
      </c>
      <c r="I32" s="54">
        <f>IF($C$31="難病等対象者",1,0)</f>
        <v>0</v>
      </c>
      <c r="J32" s="54">
        <f>IF($C$32="難病等対象者",1,0)</f>
        <v>0</v>
      </c>
      <c r="K32" s="54">
        <f>COUNTIF(G32:J32,1)</f>
        <v>0</v>
      </c>
      <c r="L32" s="55">
        <f>IF(K32&gt;0,"〇","")</f>
      </c>
    </row>
    <row r="33" spans="1:14" s="57" customFormat="1" ht="30" customHeight="1">
      <c r="A33" s="73">
        <v>14</v>
      </c>
      <c r="B33" s="76" t="s">
        <v>92</v>
      </c>
      <c r="C33" s="65"/>
      <c r="D33" s="79" t="s">
        <v>93</v>
      </c>
      <c r="F33" s="57" t="s">
        <v>74</v>
      </c>
      <c r="G33" s="57">
        <f>IF($C$33="特定なし",1,0)</f>
        <v>0</v>
      </c>
      <c r="H33" s="57">
        <f>IF($C$34="特定なし",1,0)</f>
        <v>0</v>
      </c>
      <c r="I33" s="57">
        <f>IF($C$35="特定なし",1,0)</f>
        <v>0</v>
      </c>
      <c r="J33" s="57">
        <f>IF($C$36="特定なし",1,0)</f>
        <v>0</v>
      </c>
      <c r="K33" s="57">
        <f>IF($C$37="特定なし",1,0)</f>
        <v>0</v>
      </c>
      <c r="L33" s="57">
        <f>COUNTIF(G33:K33,1)</f>
        <v>0</v>
      </c>
      <c r="M33" s="62">
        <f>IF(L33&gt;0,"〇","")</f>
      </c>
      <c r="N33" s="57">
        <f>COUNTIF(M33:M37,"〇")</f>
        <v>0</v>
      </c>
    </row>
    <row r="34" spans="1:13" s="57" customFormat="1" ht="30" customHeight="1">
      <c r="A34" s="74"/>
      <c r="B34" s="77"/>
      <c r="C34" s="65"/>
      <c r="D34" s="80"/>
      <c r="F34" s="57" t="s">
        <v>94</v>
      </c>
      <c r="G34" s="57">
        <f>IF($C$33="知的障害者",1,0)</f>
        <v>0</v>
      </c>
      <c r="H34" s="57">
        <f>IF($C$34="知的障害者",1,0)</f>
        <v>0</v>
      </c>
      <c r="I34" s="57">
        <f>IF($C$35="知的障害者",1,0)</f>
        <v>0</v>
      </c>
      <c r="J34" s="57">
        <f>IF($C$36="知的障害者",1,0)</f>
        <v>0</v>
      </c>
      <c r="K34" s="57">
        <f>IF($C$37="知的障害者",1,0)</f>
        <v>0</v>
      </c>
      <c r="L34" s="57">
        <f>COUNTIF(G34:K34,1)</f>
        <v>0</v>
      </c>
      <c r="M34" s="62">
        <f>IF(L34&gt;0,"〇","")</f>
      </c>
    </row>
    <row r="35" spans="1:13" s="57" customFormat="1" ht="30" customHeight="1">
      <c r="A35" s="74"/>
      <c r="B35" s="77"/>
      <c r="C35" s="65"/>
      <c r="D35" s="80"/>
      <c r="F35" s="57" t="s">
        <v>77</v>
      </c>
      <c r="G35" s="57">
        <f>IF($C$33="障害児",1,0)</f>
        <v>0</v>
      </c>
      <c r="H35" s="57">
        <f>IF($C$34="障害児",1,0)</f>
        <v>0</v>
      </c>
      <c r="I35" s="57">
        <f>IF($C$35="障害児",1,0)</f>
        <v>0</v>
      </c>
      <c r="J35" s="57">
        <f>IF($C$36="障害児",1,0)</f>
        <v>0</v>
      </c>
      <c r="K35" s="57">
        <f>IF($C$37="障害児",1,0)</f>
        <v>0</v>
      </c>
      <c r="L35" s="57">
        <f>COUNTIF(G35:K35,1)</f>
        <v>0</v>
      </c>
      <c r="M35" s="62">
        <f>IF(L35&gt;0,"〇","")</f>
      </c>
    </row>
    <row r="36" spans="1:13" s="57" customFormat="1" ht="30" customHeight="1">
      <c r="A36" s="74"/>
      <c r="B36" s="77"/>
      <c r="C36" s="65"/>
      <c r="D36" s="80"/>
      <c r="F36" s="57" t="s">
        <v>78</v>
      </c>
      <c r="G36" s="57">
        <f>IF($C$33="精神障害者",1,0)</f>
        <v>0</v>
      </c>
      <c r="H36" s="57">
        <f>IF($C$34="精神障害者",1,0)</f>
        <v>0</v>
      </c>
      <c r="I36" s="57">
        <f>IF($C$35="精神障害者",1,0)</f>
        <v>0</v>
      </c>
      <c r="J36" s="57">
        <f>IF($C$36="精神障害者",1,0)</f>
        <v>0</v>
      </c>
      <c r="K36" s="57">
        <f>IF($C$37="精神障害者",1,0)</f>
        <v>0</v>
      </c>
      <c r="L36" s="57">
        <f>COUNTIF(G36:K36,1)</f>
        <v>0</v>
      </c>
      <c r="M36" s="62">
        <f>IF(L36&gt;0,"〇","")</f>
      </c>
    </row>
    <row r="37" spans="1:13" s="57" customFormat="1" ht="30" customHeight="1">
      <c r="A37" s="75"/>
      <c r="B37" s="78"/>
      <c r="C37" s="65"/>
      <c r="D37" s="81"/>
      <c r="F37" s="57" t="s">
        <v>80</v>
      </c>
      <c r="G37" s="57">
        <f>IF($C$33="難病等対象者",1,0)</f>
        <v>0</v>
      </c>
      <c r="H37" s="57">
        <f>IF($C$34="難病等対象者",1,0)</f>
        <v>0</v>
      </c>
      <c r="I37" s="57">
        <f>IF($C$35="難病等対象者",1,0)</f>
        <v>0</v>
      </c>
      <c r="J37" s="57">
        <f>IF($C$36="難病等対象者",1,0)</f>
        <v>0</v>
      </c>
      <c r="K37" s="57">
        <f>IF($C$37="難病等対象者",1,0)</f>
        <v>0</v>
      </c>
      <c r="L37" s="57">
        <f>COUNTIF(G37:K37,1)</f>
        <v>0</v>
      </c>
      <c r="M37" s="62">
        <f>IF(L37&gt;0,"〇","")</f>
      </c>
    </row>
    <row r="38" spans="1:4" ht="30" customHeight="1">
      <c r="A38" s="35">
        <v>15</v>
      </c>
      <c r="B38" s="36" t="s">
        <v>102</v>
      </c>
      <c r="C38" s="70"/>
      <c r="D38" s="38"/>
    </row>
    <row r="39" spans="1:4" ht="30" customHeight="1">
      <c r="A39" s="35">
        <v>16</v>
      </c>
      <c r="B39" s="36" t="s">
        <v>103</v>
      </c>
      <c r="C39" s="39"/>
      <c r="D39" s="40"/>
    </row>
    <row r="40" spans="1:4" ht="30" customHeight="1">
      <c r="A40" s="35">
        <v>17</v>
      </c>
      <c r="B40" s="36" t="s">
        <v>95</v>
      </c>
      <c r="C40" s="39"/>
      <c r="D40" s="38"/>
    </row>
    <row r="41" spans="1:6" ht="30" customHeight="1">
      <c r="A41" s="35">
        <v>18</v>
      </c>
      <c r="B41" s="64" t="s">
        <v>96</v>
      </c>
      <c r="C41" s="56"/>
      <c r="D41" s="63" t="s">
        <v>97</v>
      </c>
      <c r="F41" t="s">
        <v>81</v>
      </c>
    </row>
    <row r="42" spans="1:6" ht="30" customHeight="1">
      <c r="A42" s="35">
        <v>19</v>
      </c>
      <c r="B42" s="64" t="s">
        <v>98</v>
      </c>
      <c r="C42" s="71"/>
      <c r="D42" s="63"/>
      <c r="F42" t="s">
        <v>82</v>
      </c>
    </row>
    <row r="43" spans="1:4" ht="30" customHeight="1">
      <c r="A43" s="35">
        <v>20</v>
      </c>
      <c r="B43" s="64" t="s">
        <v>99</v>
      </c>
      <c r="C43" s="72"/>
      <c r="D43" s="63"/>
    </row>
    <row r="44" spans="1:4" ht="30" customHeight="1">
      <c r="A44" s="35">
        <v>21</v>
      </c>
      <c r="B44" s="64" t="s">
        <v>100</v>
      </c>
      <c r="C44" s="72"/>
      <c r="D44" s="63"/>
    </row>
  </sheetData>
  <sheetProtection/>
  <mergeCells count="16">
    <mergeCell ref="A1:B1"/>
    <mergeCell ref="A2:D2"/>
    <mergeCell ref="A3:D3"/>
    <mergeCell ref="A12:D12"/>
    <mergeCell ref="A17:A22"/>
    <mergeCell ref="B17:B22"/>
    <mergeCell ref="D17:D22"/>
    <mergeCell ref="A33:A37"/>
    <mergeCell ref="B33:B37"/>
    <mergeCell ref="D33:D37"/>
    <mergeCell ref="A23:A28"/>
    <mergeCell ref="B23:B28"/>
    <mergeCell ref="D23:D28"/>
    <mergeCell ref="A29:A32"/>
    <mergeCell ref="B29:B32"/>
    <mergeCell ref="D29:D32"/>
  </mergeCells>
  <dataValidations count="5">
    <dataValidation type="list" allowBlank="1" showInputMessage="1" showErrorMessage="1" sqref="C23:C28">
      <formula1>$F$23:$F$28</formula1>
    </dataValidation>
    <dataValidation type="list" allowBlank="1" showInputMessage="1" showErrorMessage="1" sqref="C29:C32">
      <formula1>$F$29:$F$32</formula1>
    </dataValidation>
    <dataValidation type="list" allowBlank="1" showInputMessage="1" showErrorMessage="1" sqref="C33:C37">
      <formula1>$F$33:$F$37</formula1>
    </dataValidation>
    <dataValidation type="list" allowBlank="1" showInputMessage="1" showErrorMessage="1" sqref="C17:C22">
      <formula1>$F$17:$F$22</formula1>
    </dataValidation>
    <dataValidation type="list" allowBlank="1" showInputMessage="1" showErrorMessage="1" sqref="C41">
      <formula1>$F$41:$F$42</formula1>
    </dataValidation>
  </dataValidations>
  <printOptions/>
  <pageMargins left="0.7" right="0.7" top="0.75" bottom="0.75" header="0.3" footer="0.3"/>
  <pageSetup fitToHeight="1" fitToWidth="1" horizontalDpi="600" verticalDpi="600" orientation="portrait"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AD40"/>
  <sheetViews>
    <sheetView view="pageBreakPreview" zoomScale="85" zoomScaleNormal="85" zoomScaleSheetLayoutView="85" workbookViewId="0" topLeftCell="A1">
      <selection activeCell="Q13" sqref="Q13:U13"/>
    </sheetView>
  </sheetViews>
  <sheetFormatPr defaultColWidth="9.00390625" defaultRowHeight="13.5"/>
  <cols>
    <col min="1" max="1" width="2.75390625" style="0" customWidth="1"/>
    <col min="2" max="30" width="3.00390625" style="0" customWidth="1"/>
    <col min="33" max="33" width="9.00390625" style="0" customWidth="1"/>
  </cols>
  <sheetData>
    <row r="1" spans="1:30" ht="24.75" customHeight="1">
      <c r="A1" s="139" t="s">
        <v>55</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row>
    <row r="2" spans="1:30" ht="51.75" customHeight="1">
      <c r="A2" s="97" t="s">
        <v>56</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row>
    <row r="3" spans="2:7" ht="16.5" customHeight="1">
      <c r="B3" s="13" t="s">
        <v>59</v>
      </c>
      <c r="C3" s="13"/>
      <c r="D3" s="13"/>
      <c r="E3" s="13"/>
      <c r="F3" s="13"/>
      <c r="G3" s="13"/>
    </row>
    <row r="4" spans="2:7" ht="16.5" customHeight="1" thickBot="1">
      <c r="B4" s="13"/>
      <c r="C4" s="13"/>
      <c r="D4" s="13"/>
      <c r="E4" s="13"/>
      <c r="F4" s="13"/>
      <c r="G4" s="13"/>
    </row>
    <row r="5" spans="19:30" ht="16.5" customHeight="1" thickBot="1">
      <c r="S5" s="141" t="s">
        <v>0</v>
      </c>
      <c r="T5" s="142"/>
      <c r="U5" s="142"/>
      <c r="V5" s="142"/>
      <c r="W5" s="142"/>
      <c r="X5" s="143"/>
      <c r="Y5" s="144"/>
      <c r="Z5" s="145"/>
      <c r="AA5" s="145"/>
      <c r="AB5" s="145"/>
      <c r="AC5" s="145"/>
      <c r="AD5" s="146"/>
    </row>
    <row r="6" ht="16.5" customHeight="1" thickBot="1"/>
    <row r="7" spans="2:30" ht="16.5" customHeight="1">
      <c r="B7" s="158" t="s">
        <v>60</v>
      </c>
      <c r="C7" s="147" t="s">
        <v>34</v>
      </c>
      <c r="D7" s="147"/>
      <c r="E7" s="147"/>
      <c r="F7" s="147"/>
      <c r="G7" s="147"/>
      <c r="H7" s="147"/>
      <c r="I7" s="148">
        <f>'指定更新（入力）'!C6&amp;""</f>
      </c>
      <c r="J7" s="148"/>
      <c r="K7" s="148"/>
      <c r="L7" s="148"/>
      <c r="M7" s="148"/>
      <c r="N7" s="148"/>
      <c r="O7" s="148"/>
      <c r="P7" s="148"/>
      <c r="Q7" s="148"/>
      <c r="R7" s="148"/>
      <c r="S7" s="148"/>
      <c r="T7" s="148"/>
      <c r="U7" s="148"/>
      <c r="V7" s="148"/>
      <c r="W7" s="148"/>
      <c r="X7" s="148"/>
      <c r="Y7" s="148"/>
      <c r="Z7" s="148"/>
      <c r="AA7" s="148"/>
      <c r="AB7" s="148"/>
      <c r="AC7" s="148"/>
      <c r="AD7" s="149"/>
    </row>
    <row r="8" spans="2:30" ht="16.5" customHeight="1">
      <c r="B8" s="159"/>
      <c r="C8" s="150" t="s">
        <v>5</v>
      </c>
      <c r="D8" s="150"/>
      <c r="E8" s="150"/>
      <c r="F8" s="150"/>
      <c r="G8" s="150"/>
      <c r="H8" s="150"/>
      <c r="I8" s="151">
        <f>'指定更新（入力）'!C5&amp;""</f>
      </c>
      <c r="J8" s="151"/>
      <c r="K8" s="151"/>
      <c r="L8" s="151"/>
      <c r="M8" s="151"/>
      <c r="N8" s="151"/>
      <c r="O8" s="151"/>
      <c r="P8" s="151"/>
      <c r="Q8" s="151"/>
      <c r="R8" s="151"/>
      <c r="S8" s="151"/>
      <c r="T8" s="151"/>
      <c r="U8" s="151"/>
      <c r="V8" s="151"/>
      <c r="W8" s="151"/>
      <c r="X8" s="151"/>
      <c r="Y8" s="151"/>
      <c r="Z8" s="151"/>
      <c r="AA8" s="151"/>
      <c r="AB8" s="151"/>
      <c r="AC8" s="151"/>
      <c r="AD8" s="152"/>
    </row>
    <row r="9" spans="2:30" ht="16.5" customHeight="1">
      <c r="B9" s="159"/>
      <c r="C9" s="125"/>
      <c r="D9" s="125"/>
      <c r="E9" s="125"/>
      <c r="F9" s="125"/>
      <c r="G9" s="125"/>
      <c r="H9" s="125"/>
      <c r="I9" s="153"/>
      <c r="J9" s="154"/>
      <c r="K9" s="154"/>
      <c r="L9" s="154"/>
      <c r="M9" s="154"/>
      <c r="N9" s="154"/>
      <c r="O9" s="154"/>
      <c r="P9" s="154"/>
      <c r="Q9" s="154"/>
      <c r="R9" s="154"/>
      <c r="S9" s="154"/>
      <c r="T9" s="154"/>
      <c r="U9" s="154"/>
      <c r="V9" s="154"/>
      <c r="W9" s="154"/>
      <c r="X9" s="154"/>
      <c r="Y9" s="154"/>
      <c r="Z9" s="154"/>
      <c r="AA9" s="154"/>
      <c r="AB9" s="154"/>
      <c r="AC9" s="154"/>
      <c r="AD9" s="155"/>
    </row>
    <row r="10" spans="2:30" ht="16.5" customHeight="1">
      <c r="B10" s="159"/>
      <c r="C10" s="125" t="s">
        <v>1</v>
      </c>
      <c r="D10" s="125"/>
      <c r="E10" s="125"/>
      <c r="F10" s="125"/>
      <c r="G10" s="125"/>
      <c r="H10" s="125"/>
      <c r="I10" s="51" t="s">
        <v>57</v>
      </c>
      <c r="J10" s="126">
        <f>IF('指定更新（入力）'!C7,'指定更新（入力）'!C7,"")</f>
      </c>
      <c r="K10" s="126"/>
      <c r="L10" s="126"/>
      <c r="M10" s="126"/>
      <c r="N10" s="126"/>
      <c r="O10" s="126"/>
      <c r="P10" s="126"/>
      <c r="Q10" s="126"/>
      <c r="R10" s="126"/>
      <c r="S10" s="126"/>
      <c r="T10" s="126"/>
      <c r="U10" s="126"/>
      <c r="V10" s="126"/>
      <c r="W10" s="126"/>
      <c r="X10" s="126"/>
      <c r="Y10" s="126"/>
      <c r="Z10" s="126"/>
      <c r="AA10" s="126"/>
      <c r="AB10" s="126"/>
      <c r="AC10" s="126"/>
      <c r="AD10" s="127"/>
    </row>
    <row r="11" spans="2:30" ht="16.5" customHeight="1">
      <c r="B11" s="159"/>
      <c r="C11" s="125"/>
      <c r="D11" s="125"/>
      <c r="E11" s="125"/>
      <c r="F11" s="125"/>
      <c r="G11" s="125"/>
      <c r="H11" s="125"/>
      <c r="I11" s="128">
        <f>'指定更新（入力）'!C8&amp;""</f>
      </c>
      <c r="J11" s="129"/>
      <c r="K11" s="129"/>
      <c r="L11" s="129"/>
      <c r="M11" s="129"/>
      <c r="N11" s="129"/>
      <c r="O11" s="129"/>
      <c r="P11" s="129"/>
      <c r="Q11" s="129"/>
      <c r="R11" s="129"/>
      <c r="S11" s="129"/>
      <c r="T11" s="129"/>
      <c r="U11" s="129"/>
      <c r="V11" s="129"/>
      <c r="W11" s="129"/>
      <c r="X11" s="129"/>
      <c r="Y11" s="129"/>
      <c r="Z11" s="129"/>
      <c r="AA11" s="129"/>
      <c r="AB11" s="129"/>
      <c r="AC11" s="129"/>
      <c r="AD11" s="130"/>
    </row>
    <row r="12" spans="2:30" ht="16.5" customHeight="1">
      <c r="B12" s="159"/>
      <c r="C12" s="125"/>
      <c r="D12" s="125"/>
      <c r="E12" s="125"/>
      <c r="F12" s="125"/>
      <c r="G12" s="125"/>
      <c r="H12" s="125"/>
      <c r="I12" s="131"/>
      <c r="J12" s="132"/>
      <c r="K12" s="132"/>
      <c r="L12" s="132"/>
      <c r="M12" s="132"/>
      <c r="N12" s="132"/>
      <c r="O12" s="132"/>
      <c r="P12" s="132"/>
      <c r="Q12" s="132"/>
      <c r="R12" s="132"/>
      <c r="S12" s="132"/>
      <c r="T12" s="132"/>
      <c r="U12" s="132"/>
      <c r="V12" s="132"/>
      <c r="W12" s="132"/>
      <c r="X12" s="132"/>
      <c r="Y12" s="132"/>
      <c r="Z12" s="132"/>
      <c r="AA12" s="132"/>
      <c r="AB12" s="132"/>
      <c r="AC12" s="132"/>
      <c r="AD12" s="133"/>
    </row>
    <row r="13" spans="2:30" ht="16.5" customHeight="1">
      <c r="B13" s="159"/>
      <c r="C13" s="125" t="s">
        <v>2</v>
      </c>
      <c r="D13" s="125"/>
      <c r="E13" s="125"/>
      <c r="F13" s="125"/>
      <c r="G13" s="125"/>
      <c r="H13" s="125"/>
      <c r="I13" s="156">
        <f>'指定更新（入力）'!C9&amp;""</f>
      </c>
      <c r="J13" s="156"/>
      <c r="K13" s="156"/>
      <c r="L13" s="156"/>
      <c r="M13" s="156"/>
      <c r="N13" s="156"/>
      <c r="O13" s="156"/>
      <c r="P13" s="156"/>
      <c r="Q13" s="125" t="s">
        <v>12</v>
      </c>
      <c r="R13" s="125"/>
      <c r="S13" s="125"/>
      <c r="T13" s="125"/>
      <c r="U13" s="125"/>
      <c r="V13" s="156">
        <f>'指定更新（入力）'!C10&amp;""</f>
      </c>
      <c r="W13" s="156"/>
      <c r="X13" s="156"/>
      <c r="Y13" s="156"/>
      <c r="Z13" s="156"/>
      <c r="AA13" s="156"/>
      <c r="AB13" s="156"/>
      <c r="AC13" s="156"/>
      <c r="AD13" s="157"/>
    </row>
    <row r="14" spans="2:30" s="44" customFormat="1" ht="16.5" customHeight="1">
      <c r="B14" s="48"/>
      <c r="C14" s="135" t="s">
        <v>13</v>
      </c>
      <c r="D14" s="135"/>
      <c r="E14" s="135"/>
      <c r="F14" s="135"/>
      <c r="G14" s="135"/>
      <c r="H14" s="136"/>
      <c r="I14" s="117">
        <f>'指定更新（入力）'!C14&amp;""</f>
      </c>
      <c r="J14" s="118"/>
      <c r="K14" s="118"/>
      <c r="L14" s="118"/>
      <c r="M14" s="118"/>
      <c r="N14" s="118"/>
      <c r="O14" s="118"/>
      <c r="P14" s="118"/>
      <c r="Q14" s="118"/>
      <c r="R14" s="118"/>
      <c r="S14" s="118"/>
      <c r="T14" s="118"/>
      <c r="U14" s="118"/>
      <c r="V14" s="118"/>
      <c r="W14" s="118"/>
      <c r="X14" s="118"/>
      <c r="Y14" s="118"/>
      <c r="Z14" s="118"/>
      <c r="AA14" s="118"/>
      <c r="AB14" s="118"/>
      <c r="AC14" s="118"/>
      <c r="AD14" s="119"/>
    </row>
    <row r="15" spans="2:30" s="44" customFormat="1" ht="16.5" customHeight="1">
      <c r="B15" s="50"/>
      <c r="C15" s="137" t="s">
        <v>14</v>
      </c>
      <c r="D15" s="137"/>
      <c r="E15" s="137"/>
      <c r="F15" s="137"/>
      <c r="G15" s="137"/>
      <c r="H15" s="137"/>
      <c r="I15" s="120">
        <f>IF('指定更新（入力）'!C15,'指定更新（入力）'!C15,"")</f>
      </c>
      <c r="J15" s="121"/>
      <c r="K15" s="121"/>
      <c r="L15" s="121"/>
      <c r="M15" s="121"/>
      <c r="N15" s="121"/>
      <c r="O15" s="121"/>
      <c r="P15" s="121"/>
      <c r="Q15" s="121"/>
      <c r="R15" s="121"/>
      <c r="S15" s="121"/>
      <c r="T15" s="121"/>
      <c r="U15" s="121"/>
      <c r="V15" s="121"/>
      <c r="W15" s="121"/>
      <c r="X15" s="121"/>
      <c r="Y15" s="121"/>
      <c r="Z15" s="121"/>
      <c r="AA15" s="121"/>
      <c r="AB15" s="121"/>
      <c r="AC15" s="121"/>
      <c r="AD15" s="122"/>
    </row>
    <row r="16" spans="2:30" s="44" customFormat="1" ht="16.5" customHeight="1">
      <c r="B16" s="50"/>
      <c r="C16" s="137" t="s">
        <v>15</v>
      </c>
      <c r="D16" s="137"/>
      <c r="E16" s="137"/>
      <c r="F16" s="137"/>
      <c r="G16" s="137"/>
      <c r="H16" s="137"/>
      <c r="I16" s="117">
        <f>'指定更新（入力）'!C16&amp;""</f>
      </c>
      <c r="J16" s="118"/>
      <c r="K16" s="118"/>
      <c r="L16" s="118"/>
      <c r="M16" s="118"/>
      <c r="N16" s="118"/>
      <c r="O16" s="118"/>
      <c r="P16" s="118"/>
      <c r="Q16" s="118"/>
      <c r="R16" s="118"/>
      <c r="S16" s="118"/>
      <c r="T16" s="118"/>
      <c r="U16" s="118"/>
      <c r="V16" s="118"/>
      <c r="W16" s="118"/>
      <c r="X16" s="118"/>
      <c r="Y16" s="118"/>
      <c r="Z16" s="118"/>
      <c r="AA16" s="118"/>
      <c r="AB16" s="118"/>
      <c r="AC16" s="118"/>
      <c r="AD16" s="119"/>
    </row>
    <row r="17" spans="2:30" s="44" customFormat="1" ht="16.5" customHeight="1">
      <c r="B17" s="50"/>
      <c r="C17" s="138" t="s">
        <v>61</v>
      </c>
      <c r="D17" s="138"/>
      <c r="E17" s="137"/>
      <c r="F17" s="137"/>
      <c r="G17" s="137"/>
      <c r="H17" s="137"/>
      <c r="I17" s="123" t="str">
        <f>IF('指定更新（入力）'!P17=0,"居宅介護　【",IF('指定更新（入力）'!Q17&gt;0,"居宅介護　【",""))</f>
        <v>居宅介護　【</v>
      </c>
      <c r="J17" s="124"/>
      <c r="K17" s="124"/>
      <c r="L17" s="124"/>
      <c r="M17" s="112" t="str">
        <f>IF('指定更新（入力）'!P17=0,"身体介護",IF('指定更新（入力）'!N17&lt;&gt;"","身体介護",""))</f>
        <v>身体介護</v>
      </c>
      <c r="N17" s="112"/>
      <c r="O17" s="112"/>
      <c r="P17" s="112"/>
      <c r="Q17" s="112" t="str">
        <f>IF('指定更新（入力）'!P17=0,"通院等介助",IF('指定更新（入力）'!N18&lt;&gt;"","通院等介助",""))</f>
        <v>通院等介助</v>
      </c>
      <c r="R17" s="112"/>
      <c r="S17" s="112"/>
      <c r="T17" s="112"/>
      <c r="U17" s="112" t="str">
        <f>IF('指定更新（入力）'!P17=0,"家事援助",IF('指定更新（入力）'!N19&lt;&gt;"","家事援助",""))</f>
        <v>家事援助</v>
      </c>
      <c r="V17" s="112"/>
      <c r="W17" s="112"/>
      <c r="X17" s="112"/>
      <c r="Y17" s="112" t="str">
        <f>IF('指定更新（入力）'!P17=0,"乗降介助",IF('指定更新（入力）'!N20&lt;&gt;"","乗降介助",""))</f>
        <v>乗降介助</v>
      </c>
      <c r="Z17" s="112"/>
      <c r="AA17" s="112"/>
      <c r="AB17" s="112"/>
      <c r="AC17" s="67" t="str">
        <f>IF('指定更新（入力）'!P17=0,"】",IF('指定更新（入力）'!Q17&gt;0,"】",""))</f>
        <v>】</v>
      </c>
      <c r="AD17" s="68"/>
    </row>
    <row r="18" spans="2:30" s="44" customFormat="1" ht="16.5" customHeight="1">
      <c r="B18" s="50"/>
      <c r="C18" s="137"/>
      <c r="D18" s="137"/>
      <c r="E18" s="137"/>
      <c r="F18" s="137"/>
      <c r="G18" s="137"/>
      <c r="H18" s="137"/>
      <c r="I18" s="113"/>
      <c r="J18" s="113"/>
      <c r="K18" s="113"/>
      <c r="L18" s="113"/>
      <c r="M18" s="113"/>
      <c r="N18" s="113"/>
      <c r="O18" s="113" t="str">
        <f>IF('指定更新（入力）'!P17=0,"同行援護",IF('指定更新（入力）'!N21&lt;&gt;"","同行援護",""))</f>
        <v>同行援護</v>
      </c>
      <c r="P18" s="113"/>
      <c r="Q18" s="113"/>
      <c r="R18" s="113"/>
      <c r="S18" s="113"/>
      <c r="T18" s="113"/>
      <c r="U18" s="113" t="str">
        <f>IF('指定更新（入力）'!P17=0,"行動援護",IF('指定更新（入力）'!N22&lt;&gt;"","行動援護",""))</f>
        <v>行動援護</v>
      </c>
      <c r="V18" s="113"/>
      <c r="W18" s="113"/>
      <c r="X18" s="113"/>
      <c r="Y18" s="113"/>
      <c r="Z18" s="113"/>
      <c r="AA18" s="67"/>
      <c r="AB18" s="67"/>
      <c r="AC18" s="66"/>
      <c r="AD18" s="69"/>
    </row>
    <row r="19" spans="2:30" s="44" customFormat="1" ht="16.5" customHeight="1">
      <c r="B19" s="50"/>
      <c r="C19" s="137" t="s">
        <v>62</v>
      </c>
      <c r="D19" s="137"/>
      <c r="E19" s="137"/>
      <c r="F19" s="137"/>
      <c r="G19" s="137"/>
      <c r="H19" s="137"/>
      <c r="I19" s="110" t="str">
        <f>IF(I17="居宅介護　【","居宅介護","")</f>
        <v>居宅介護</v>
      </c>
      <c r="J19" s="110"/>
      <c r="K19" s="110"/>
      <c r="L19" s="111" t="str">
        <f>IF('指定更新（入力）'!O23=0,"特定なし",IF('指定更新（入力）'!N23&lt;&gt;"","特定なし",""))</f>
        <v>特定なし</v>
      </c>
      <c r="M19" s="108"/>
      <c r="N19" s="109"/>
      <c r="O19" s="107" t="str">
        <f>IF('指定更新（入力）'!O23=0,"身体障害者",IF('指定更新（入力）'!N24&lt;&gt;"","身体障害者",""))</f>
        <v>身体障害者</v>
      </c>
      <c r="P19" s="108"/>
      <c r="Q19" s="109"/>
      <c r="R19" s="107" t="str">
        <f>IF('指定更新（入力）'!O23=0,"知的障害者",IF('指定更新（入力）'!N25&lt;&gt;"","知的障害者",""))</f>
        <v>知的障害者</v>
      </c>
      <c r="S19" s="108"/>
      <c r="T19" s="109"/>
      <c r="U19" s="107" t="str">
        <f>IF('指定更新（入力）'!O23=0,"障害児",IF('指定更新（入力）'!N26&lt;&gt;"","障害児",""))</f>
        <v>障害児</v>
      </c>
      <c r="V19" s="108"/>
      <c r="W19" s="109"/>
      <c r="X19" s="107" t="str">
        <f>IF('指定更新（入力）'!O23=0,"精神障害者",IF('指定更新（入力）'!N27&lt;&gt;"","精神障害者",""))</f>
        <v>精神障害者</v>
      </c>
      <c r="Y19" s="108"/>
      <c r="Z19" s="109"/>
      <c r="AA19" s="107" t="str">
        <f>IF('指定更新（入力）'!O23=0,"難病等対象者",IF('指定更新（入力）'!N28&lt;&gt;"","難病等対象者",""))</f>
        <v>難病等対象者</v>
      </c>
      <c r="AB19" s="108"/>
      <c r="AC19" s="108"/>
      <c r="AD19" s="191"/>
    </row>
    <row r="20" spans="2:30" s="44" customFormat="1" ht="16.5" customHeight="1">
      <c r="B20" s="50"/>
      <c r="C20" s="137"/>
      <c r="D20" s="137"/>
      <c r="E20" s="137"/>
      <c r="F20" s="137"/>
      <c r="G20" s="137"/>
      <c r="H20" s="137"/>
      <c r="I20" s="110" t="str">
        <f>IF(O18="同行援護","同行援護","")</f>
        <v>同行援護</v>
      </c>
      <c r="J20" s="110"/>
      <c r="K20" s="110"/>
      <c r="L20" s="111" t="str">
        <f>IF('指定更新（入力）'!M29=0,"特定なし",IF('指定更新（入力）'!L29&lt;&gt;"","特定なし",""))</f>
        <v>特定なし</v>
      </c>
      <c r="M20" s="108"/>
      <c r="N20" s="109"/>
      <c r="O20" s="107" t="str">
        <f>IF('指定更新（入力）'!M29=0,"身体障害者",IF('指定更新（入力）'!L30&lt;&gt;"","身体障害者",""))</f>
        <v>身体障害者</v>
      </c>
      <c r="P20" s="108"/>
      <c r="Q20" s="109"/>
      <c r="R20" s="107" t="str">
        <f>IF('指定更新（入力）'!M29=0,"障害児",IF('指定更新（入力）'!L31&lt;&gt;"","障害児",""))</f>
        <v>障害児</v>
      </c>
      <c r="S20" s="108"/>
      <c r="T20" s="109"/>
      <c r="U20" s="107" t="str">
        <f>IF('指定更新（入力）'!M29=0,"難病等対象者",IF('指定更新（入力）'!L32&lt;&gt;"","難病等対象者",""))</f>
        <v>難病等対象者</v>
      </c>
      <c r="V20" s="108"/>
      <c r="W20" s="109"/>
      <c r="X20" s="114"/>
      <c r="Y20" s="115"/>
      <c r="Z20" s="116"/>
      <c r="AA20" s="114"/>
      <c r="AB20" s="115"/>
      <c r="AC20" s="115"/>
      <c r="AD20" s="192"/>
    </row>
    <row r="21" spans="2:30" s="44" customFormat="1" ht="16.5" customHeight="1">
      <c r="B21" s="50"/>
      <c r="C21" s="137"/>
      <c r="D21" s="137"/>
      <c r="E21" s="137"/>
      <c r="F21" s="137"/>
      <c r="G21" s="137"/>
      <c r="H21" s="137"/>
      <c r="I21" s="110" t="str">
        <f>IF(U18="行動援護","行動援護","")</f>
        <v>行動援護</v>
      </c>
      <c r="J21" s="110"/>
      <c r="K21" s="110"/>
      <c r="L21" s="111" t="str">
        <f>IF('指定更新（入力）'!N33=0,"特定なし",IF('指定更新（入力）'!M33&lt;&gt;"","特定なし",""))</f>
        <v>特定なし</v>
      </c>
      <c r="M21" s="108"/>
      <c r="N21" s="109"/>
      <c r="O21" s="107" t="str">
        <f>IF('指定更新（入力）'!N33=0,"知的障害者",IF('指定更新（入力）'!M34&lt;&gt;"","知的障害者",""))</f>
        <v>知的障害者</v>
      </c>
      <c r="P21" s="108"/>
      <c r="Q21" s="109"/>
      <c r="R21" s="107" t="str">
        <f>IF('指定更新（入力）'!N33=0,"障害児",IF('指定更新（入力）'!M35&lt;&gt;"","障害児",""))</f>
        <v>障害児</v>
      </c>
      <c r="S21" s="108"/>
      <c r="T21" s="109"/>
      <c r="U21" s="107" t="str">
        <f>IF('指定更新（入力）'!N33=0,"精神障害者",IF('指定更新（入力）'!M36&lt;&gt;"","精神障害者",""))</f>
        <v>精神障害者</v>
      </c>
      <c r="V21" s="108"/>
      <c r="W21" s="109"/>
      <c r="X21" s="107" t="str">
        <f>IF('指定更新（入力）'!N33=0,"難病等対象者",IF('指定更新（入力）'!M37&lt;&gt;"","難病等対象者",""))</f>
        <v>難病等対象者</v>
      </c>
      <c r="Y21" s="108"/>
      <c r="Z21" s="109"/>
      <c r="AA21" s="114"/>
      <c r="AB21" s="115"/>
      <c r="AC21" s="115"/>
      <c r="AD21" s="192"/>
    </row>
    <row r="22" spans="2:30" s="44" customFormat="1" ht="16.5" customHeight="1">
      <c r="B22" s="50"/>
      <c r="C22" s="177" t="s">
        <v>20</v>
      </c>
      <c r="D22" s="178"/>
      <c r="E22" s="178"/>
      <c r="F22" s="178"/>
      <c r="G22" s="178"/>
      <c r="H22" s="179"/>
      <c r="I22" s="183">
        <f>'指定更新（入力）'!C38&amp;""</f>
      </c>
      <c r="J22" s="184"/>
      <c r="K22" s="184"/>
      <c r="L22" s="184"/>
      <c r="M22" s="184"/>
      <c r="N22" s="184"/>
      <c r="O22" s="184"/>
      <c r="P22" s="184"/>
      <c r="Q22" s="184"/>
      <c r="R22" s="184"/>
      <c r="S22" s="184"/>
      <c r="T22" s="184"/>
      <c r="U22" s="184"/>
      <c r="V22" s="184"/>
      <c r="W22" s="184"/>
      <c r="X22" s="184"/>
      <c r="Y22" s="184"/>
      <c r="Z22" s="184"/>
      <c r="AA22" s="184"/>
      <c r="AB22" s="184"/>
      <c r="AC22" s="184"/>
      <c r="AD22" s="185"/>
    </row>
    <row r="23" spans="2:30" s="44" customFormat="1" ht="16.5" customHeight="1">
      <c r="B23" s="50"/>
      <c r="C23" s="180"/>
      <c r="D23" s="181"/>
      <c r="E23" s="181"/>
      <c r="F23" s="181"/>
      <c r="G23" s="181"/>
      <c r="H23" s="182"/>
      <c r="I23" s="186"/>
      <c r="J23" s="187"/>
      <c r="K23" s="187"/>
      <c r="L23" s="187"/>
      <c r="M23" s="187"/>
      <c r="N23" s="187"/>
      <c r="O23" s="187"/>
      <c r="P23" s="187"/>
      <c r="Q23" s="187"/>
      <c r="R23" s="187"/>
      <c r="S23" s="187"/>
      <c r="T23" s="187"/>
      <c r="U23" s="187"/>
      <c r="V23" s="187"/>
      <c r="W23" s="187"/>
      <c r="X23" s="187"/>
      <c r="Y23" s="187"/>
      <c r="Z23" s="187"/>
      <c r="AA23" s="187"/>
      <c r="AB23" s="187"/>
      <c r="AC23" s="187"/>
      <c r="AD23" s="188"/>
    </row>
    <row r="24" spans="2:30" s="44" customFormat="1" ht="16.5" customHeight="1">
      <c r="B24" s="50"/>
      <c r="C24" s="177" t="s">
        <v>21</v>
      </c>
      <c r="D24" s="178"/>
      <c r="E24" s="178"/>
      <c r="F24" s="178"/>
      <c r="G24" s="178"/>
      <c r="H24" s="179"/>
      <c r="I24" s="183">
        <f>'指定更新（入力）'!C39&amp;""</f>
      </c>
      <c r="J24" s="184"/>
      <c r="K24" s="184"/>
      <c r="L24" s="184"/>
      <c r="M24" s="184"/>
      <c r="N24" s="184"/>
      <c r="O24" s="184"/>
      <c r="P24" s="184"/>
      <c r="Q24" s="184"/>
      <c r="R24" s="184"/>
      <c r="S24" s="184"/>
      <c r="T24" s="184"/>
      <c r="U24" s="184"/>
      <c r="V24" s="184"/>
      <c r="W24" s="184"/>
      <c r="X24" s="184"/>
      <c r="Y24" s="184"/>
      <c r="Z24" s="184"/>
      <c r="AA24" s="184"/>
      <c r="AB24" s="184"/>
      <c r="AC24" s="184"/>
      <c r="AD24" s="189"/>
    </row>
    <row r="25" spans="2:30" s="44" customFormat="1" ht="16.5" customHeight="1">
      <c r="B25" s="50"/>
      <c r="C25" s="180"/>
      <c r="D25" s="181"/>
      <c r="E25" s="181"/>
      <c r="F25" s="181"/>
      <c r="G25" s="181"/>
      <c r="H25" s="182"/>
      <c r="I25" s="186"/>
      <c r="J25" s="187"/>
      <c r="K25" s="187"/>
      <c r="L25" s="187"/>
      <c r="M25" s="187"/>
      <c r="N25" s="187"/>
      <c r="O25" s="187"/>
      <c r="P25" s="187"/>
      <c r="Q25" s="187"/>
      <c r="R25" s="187"/>
      <c r="S25" s="187"/>
      <c r="T25" s="187"/>
      <c r="U25" s="187"/>
      <c r="V25" s="187"/>
      <c r="W25" s="187"/>
      <c r="X25" s="187"/>
      <c r="Y25" s="187"/>
      <c r="Z25" s="187"/>
      <c r="AA25" s="187"/>
      <c r="AB25" s="187"/>
      <c r="AC25" s="187"/>
      <c r="AD25" s="188"/>
    </row>
    <row r="26" spans="2:30" s="44" customFormat="1" ht="16.5" customHeight="1">
      <c r="B26" s="50"/>
      <c r="C26" s="138" t="s">
        <v>63</v>
      </c>
      <c r="D26" s="137"/>
      <c r="E26" s="137"/>
      <c r="F26" s="137"/>
      <c r="G26" s="137"/>
      <c r="H26" s="137"/>
      <c r="I26" s="183">
        <f>'指定更新（入力）'!C40&amp;""</f>
      </c>
      <c r="J26" s="184"/>
      <c r="K26" s="184"/>
      <c r="L26" s="184"/>
      <c r="M26" s="184"/>
      <c r="N26" s="184"/>
      <c r="O26" s="184"/>
      <c r="P26" s="184"/>
      <c r="Q26" s="184"/>
      <c r="R26" s="184"/>
      <c r="S26" s="184"/>
      <c r="T26" s="184"/>
      <c r="U26" s="184"/>
      <c r="V26" s="184"/>
      <c r="W26" s="184"/>
      <c r="X26" s="184"/>
      <c r="Y26" s="184"/>
      <c r="Z26" s="184"/>
      <c r="AA26" s="184"/>
      <c r="AB26" s="184"/>
      <c r="AC26" s="184"/>
      <c r="AD26" s="189"/>
    </row>
    <row r="27" spans="2:30" s="44" customFormat="1" ht="16.5" customHeight="1">
      <c r="B27" s="50"/>
      <c r="C27" s="137"/>
      <c r="D27" s="137"/>
      <c r="E27" s="137"/>
      <c r="F27" s="137"/>
      <c r="G27" s="137"/>
      <c r="H27" s="137"/>
      <c r="I27" s="186"/>
      <c r="J27" s="187"/>
      <c r="K27" s="187"/>
      <c r="L27" s="187"/>
      <c r="M27" s="187"/>
      <c r="N27" s="187"/>
      <c r="O27" s="187"/>
      <c r="P27" s="187"/>
      <c r="Q27" s="187"/>
      <c r="R27" s="187"/>
      <c r="S27" s="187"/>
      <c r="T27" s="187"/>
      <c r="U27" s="187"/>
      <c r="V27" s="187"/>
      <c r="W27" s="187"/>
      <c r="X27" s="187"/>
      <c r="Y27" s="187"/>
      <c r="Z27" s="187"/>
      <c r="AA27" s="187"/>
      <c r="AB27" s="187"/>
      <c r="AC27" s="187"/>
      <c r="AD27" s="188"/>
    </row>
    <row r="28" spans="2:30" s="44" customFormat="1" ht="16.5" customHeight="1">
      <c r="B28" s="50"/>
      <c r="C28" s="138" t="s">
        <v>64</v>
      </c>
      <c r="D28" s="137"/>
      <c r="E28" s="137"/>
      <c r="F28" s="137"/>
      <c r="G28" s="137"/>
      <c r="H28" s="137"/>
      <c r="I28" s="165" t="s">
        <v>24</v>
      </c>
      <c r="J28" s="165"/>
      <c r="K28" s="165"/>
      <c r="L28" s="165"/>
      <c r="M28" s="165"/>
      <c r="N28" s="165"/>
      <c r="O28" s="165"/>
      <c r="P28" s="46"/>
      <c r="Q28" s="47"/>
      <c r="R28" s="193" t="str">
        <f>IF('指定更新（入力）'!C41="","している　　・　　していない",'指定更新（入力）'!C41)</f>
        <v>している　　・　　していない</v>
      </c>
      <c r="S28" s="193"/>
      <c r="T28" s="193"/>
      <c r="U28" s="193"/>
      <c r="V28" s="193"/>
      <c r="W28" s="193"/>
      <c r="X28" s="193"/>
      <c r="Y28" s="193"/>
      <c r="Z28" s="193"/>
      <c r="AA28" s="193"/>
      <c r="AB28" s="193"/>
      <c r="AC28" s="45"/>
      <c r="AD28" s="49"/>
    </row>
    <row r="29" spans="2:30" s="44" customFormat="1" ht="16.5" customHeight="1">
      <c r="B29" s="50"/>
      <c r="C29" s="137"/>
      <c r="D29" s="137"/>
      <c r="E29" s="137"/>
      <c r="F29" s="137"/>
      <c r="G29" s="137"/>
      <c r="H29" s="137"/>
      <c r="I29" s="165" t="s">
        <v>25</v>
      </c>
      <c r="J29" s="165"/>
      <c r="K29" s="165"/>
      <c r="L29" s="165"/>
      <c r="M29" s="165"/>
      <c r="N29" s="165"/>
      <c r="O29" s="165"/>
      <c r="P29" s="165" t="s">
        <v>26</v>
      </c>
      <c r="Q29" s="165"/>
      <c r="R29" s="165"/>
      <c r="S29" s="165"/>
      <c r="T29" s="167">
        <f>'指定更新（入力）'!C42&amp;""</f>
      </c>
      <c r="U29" s="167"/>
      <c r="V29" s="167"/>
      <c r="W29" s="167"/>
      <c r="X29" s="160" t="s">
        <v>27</v>
      </c>
      <c r="Y29" s="161"/>
      <c r="Z29" s="162">
        <f>'指定更新（入力）'!C43&amp;""</f>
      </c>
      <c r="AA29" s="163"/>
      <c r="AB29" s="163"/>
      <c r="AC29" s="163"/>
      <c r="AD29" s="164"/>
    </row>
    <row r="30" spans="2:30" s="44" customFormat="1" ht="16.5" customHeight="1">
      <c r="B30" s="50"/>
      <c r="C30" s="166"/>
      <c r="D30" s="166"/>
      <c r="E30" s="166"/>
      <c r="F30" s="166"/>
      <c r="G30" s="166"/>
      <c r="H30" s="166"/>
      <c r="I30" s="165" t="s">
        <v>28</v>
      </c>
      <c r="J30" s="165"/>
      <c r="K30" s="165"/>
      <c r="L30" s="165"/>
      <c r="M30" s="165"/>
      <c r="N30" s="165"/>
      <c r="O30" s="165"/>
      <c r="P30" s="167">
        <f>'指定更新（入力）'!C44&amp;""</f>
      </c>
      <c r="Q30" s="167"/>
      <c r="R30" s="167"/>
      <c r="S30" s="167"/>
      <c r="T30" s="167"/>
      <c r="U30" s="167"/>
      <c r="V30" s="167"/>
      <c r="W30" s="167"/>
      <c r="X30" s="167"/>
      <c r="Y30" s="167"/>
      <c r="Z30" s="167"/>
      <c r="AA30" s="167"/>
      <c r="AB30" s="167"/>
      <c r="AC30" s="167"/>
      <c r="AD30" s="190"/>
    </row>
    <row r="31" spans="2:30" s="44" customFormat="1" ht="16.5" customHeight="1">
      <c r="B31" s="168" t="s">
        <v>29</v>
      </c>
      <c r="C31" s="169"/>
      <c r="D31" s="169"/>
      <c r="E31" s="169"/>
      <c r="F31" s="169"/>
      <c r="G31" s="169"/>
      <c r="H31" s="169"/>
      <c r="I31" s="172" t="s">
        <v>65</v>
      </c>
      <c r="J31" s="172"/>
      <c r="K31" s="172"/>
      <c r="L31" s="172"/>
      <c r="M31" s="172"/>
      <c r="N31" s="172"/>
      <c r="O31" s="172"/>
      <c r="P31" s="172"/>
      <c r="Q31" s="172"/>
      <c r="R31" s="172"/>
      <c r="S31" s="172"/>
      <c r="T31" s="172"/>
      <c r="U31" s="172"/>
      <c r="V31" s="172"/>
      <c r="W31" s="172"/>
      <c r="X31" s="172"/>
      <c r="Y31" s="172"/>
      <c r="Z31" s="172"/>
      <c r="AA31" s="172"/>
      <c r="AB31" s="172"/>
      <c r="AC31" s="172"/>
      <c r="AD31" s="173"/>
    </row>
    <row r="32" spans="2:30" s="44" customFormat="1" ht="16.5" customHeight="1">
      <c r="B32" s="168"/>
      <c r="C32" s="169"/>
      <c r="D32" s="169"/>
      <c r="E32" s="169"/>
      <c r="F32" s="169"/>
      <c r="G32" s="169"/>
      <c r="H32" s="169"/>
      <c r="I32" s="172"/>
      <c r="J32" s="172"/>
      <c r="K32" s="172"/>
      <c r="L32" s="172"/>
      <c r="M32" s="172"/>
      <c r="N32" s="172"/>
      <c r="O32" s="172"/>
      <c r="P32" s="172"/>
      <c r="Q32" s="172"/>
      <c r="R32" s="172"/>
      <c r="S32" s="172"/>
      <c r="T32" s="172"/>
      <c r="U32" s="172"/>
      <c r="V32" s="172"/>
      <c r="W32" s="172"/>
      <c r="X32" s="172"/>
      <c r="Y32" s="172"/>
      <c r="Z32" s="172"/>
      <c r="AA32" s="172"/>
      <c r="AB32" s="172"/>
      <c r="AC32" s="172"/>
      <c r="AD32" s="173"/>
    </row>
    <row r="33" spans="2:30" s="44" customFormat="1" ht="16.5" customHeight="1" thickBot="1">
      <c r="B33" s="170"/>
      <c r="C33" s="171"/>
      <c r="D33" s="171"/>
      <c r="E33" s="171"/>
      <c r="F33" s="171"/>
      <c r="G33" s="171"/>
      <c r="H33" s="171"/>
      <c r="I33" s="174"/>
      <c r="J33" s="174"/>
      <c r="K33" s="174"/>
      <c r="L33" s="174"/>
      <c r="M33" s="174"/>
      <c r="N33" s="174"/>
      <c r="O33" s="174"/>
      <c r="P33" s="174"/>
      <c r="Q33" s="174"/>
      <c r="R33" s="174"/>
      <c r="S33" s="174"/>
      <c r="T33" s="174"/>
      <c r="U33" s="174"/>
      <c r="V33" s="174"/>
      <c r="W33" s="174"/>
      <c r="X33" s="174"/>
      <c r="Y33" s="174"/>
      <c r="Z33" s="174"/>
      <c r="AA33" s="174"/>
      <c r="AB33" s="174"/>
      <c r="AC33" s="174"/>
      <c r="AD33" s="175"/>
    </row>
    <row r="34" spans="2:30" ht="16.5" customHeight="1">
      <c r="B34" s="176" t="s">
        <v>3</v>
      </c>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row>
    <row r="35" spans="2:30" ht="16.5" customHeight="1">
      <c r="B35" s="134" t="s">
        <v>58</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row>
    <row r="36" spans="2:30" ht="16.5" customHeight="1">
      <c r="B36" s="134" t="s">
        <v>66</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row>
    <row r="37" spans="2:30" ht="16.5" customHeight="1">
      <c r="B37" s="134" t="s">
        <v>67</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row>
    <row r="38" spans="2:30" ht="16.5" customHeight="1">
      <c r="B38" s="134" t="s">
        <v>68</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row>
    <row r="39" spans="2:30" ht="16.5" customHeight="1">
      <c r="B39" s="134" t="s">
        <v>69</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row>
    <row r="40" spans="2:30" ht="16.5" customHeight="1">
      <c r="B40" s="134" t="s">
        <v>70</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row>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sheetData>
  <sheetProtection/>
  <mergeCells count="78">
    <mergeCell ref="C26:H27"/>
    <mergeCell ref="I26:AD27"/>
    <mergeCell ref="AA19:AD19"/>
    <mergeCell ref="AA21:AD21"/>
    <mergeCell ref="AA20:AD20"/>
    <mergeCell ref="R28:AB28"/>
    <mergeCell ref="X19:Z19"/>
    <mergeCell ref="U20:W20"/>
    <mergeCell ref="U21:W21"/>
    <mergeCell ref="I20:K20"/>
    <mergeCell ref="B31:H33"/>
    <mergeCell ref="I31:AD33"/>
    <mergeCell ref="B34:AD34"/>
    <mergeCell ref="B35:AD35"/>
    <mergeCell ref="C22:H23"/>
    <mergeCell ref="I22:AD23"/>
    <mergeCell ref="C24:H25"/>
    <mergeCell ref="I24:AD25"/>
    <mergeCell ref="I28:O28"/>
    <mergeCell ref="P30:AD30"/>
    <mergeCell ref="B40:AD40"/>
    <mergeCell ref="X29:Y29"/>
    <mergeCell ref="Z29:AD29"/>
    <mergeCell ref="I30:O30"/>
    <mergeCell ref="I29:O29"/>
    <mergeCell ref="C28:H30"/>
    <mergeCell ref="P29:S29"/>
    <mergeCell ref="T29:W29"/>
    <mergeCell ref="B36:AD36"/>
    <mergeCell ref="B37:AD37"/>
    <mergeCell ref="C13:H13"/>
    <mergeCell ref="I13:P13"/>
    <mergeCell ref="Q13:U13"/>
    <mergeCell ref="V13:AD13"/>
    <mergeCell ref="B7:B13"/>
    <mergeCell ref="X21:Z21"/>
    <mergeCell ref="L19:N19"/>
    <mergeCell ref="L21:N21"/>
    <mergeCell ref="O21:Q21"/>
    <mergeCell ref="R21:T21"/>
    <mergeCell ref="A1:AD1"/>
    <mergeCell ref="A2:AD2"/>
    <mergeCell ref="S5:X5"/>
    <mergeCell ref="Y5:AD5"/>
    <mergeCell ref="I16:AD16"/>
    <mergeCell ref="I19:K19"/>
    <mergeCell ref="C7:H7"/>
    <mergeCell ref="I7:AD7"/>
    <mergeCell ref="C8:H9"/>
    <mergeCell ref="I8:AD9"/>
    <mergeCell ref="C10:H12"/>
    <mergeCell ref="J10:AD10"/>
    <mergeCell ref="I11:AD12"/>
    <mergeCell ref="B38:AD38"/>
    <mergeCell ref="B39:AD39"/>
    <mergeCell ref="C14:H14"/>
    <mergeCell ref="C15:H15"/>
    <mergeCell ref="C16:H16"/>
    <mergeCell ref="C17:H18"/>
    <mergeCell ref="C19:H21"/>
    <mergeCell ref="I14:AD14"/>
    <mergeCell ref="I15:AD15"/>
    <mergeCell ref="I17:L17"/>
    <mergeCell ref="M17:P17"/>
    <mergeCell ref="Q17:T17"/>
    <mergeCell ref="U17:X17"/>
    <mergeCell ref="Y17:AB17"/>
    <mergeCell ref="I18:N18"/>
    <mergeCell ref="O18:T18"/>
    <mergeCell ref="U18:Z18"/>
    <mergeCell ref="X20:Z20"/>
    <mergeCell ref="O19:Q19"/>
    <mergeCell ref="R19:T19"/>
    <mergeCell ref="U19:W19"/>
    <mergeCell ref="I21:K21"/>
    <mergeCell ref="L20:N20"/>
    <mergeCell ref="O20:Q20"/>
    <mergeCell ref="R20:T20"/>
  </mergeCells>
  <printOptions/>
  <pageMargins left="0.7" right="0.7" top="0.75" bottom="0.75" header="0.3" footer="0.3"/>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36"/>
  <sheetViews>
    <sheetView zoomScalePageLayoutView="0" workbookViewId="0" topLeftCell="A4">
      <selection activeCell="F15" sqref="F15:Q15"/>
    </sheetView>
  </sheetViews>
  <sheetFormatPr defaultColWidth="4.625" defaultRowHeight="13.5"/>
  <cols>
    <col min="1" max="1" width="3.50390625" style="1" customWidth="1"/>
    <col min="2" max="16" width="4.875" style="1" customWidth="1"/>
    <col min="17" max="17" width="14.125" style="1" customWidth="1"/>
    <col min="18" max="16384" width="4.625" style="1" customWidth="1"/>
  </cols>
  <sheetData>
    <row r="1" spans="1:17" ht="13.5">
      <c r="A1" s="13" t="s">
        <v>33</v>
      </c>
      <c r="B1" s="14"/>
      <c r="C1" s="14"/>
      <c r="D1" s="14"/>
      <c r="E1" s="14"/>
      <c r="F1" s="14"/>
      <c r="G1" s="14"/>
      <c r="H1" s="14"/>
      <c r="I1" s="14"/>
      <c r="J1" s="14"/>
      <c r="K1" s="14"/>
      <c r="L1" s="14"/>
      <c r="M1" s="14"/>
      <c r="N1" s="14"/>
      <c r="O1" s="14"/>
      <c r="P1" s="14"/>
      <c r="Q1" s="14"/>
    </row>
    <row r="2" spans="1:17" ht="13.5">
      <c r="A2" s="14"/>
      <c r="B2" s="14"/>
      <c r="C2" s="14"/>
      <c r="D2" s="14"/>
      <c r="E2" s="14"/>
      <c r="F2" s="14"/>
      <c r="G2" s="14"/>
      <c r="H2" s="14"/>
      <c r="I2" s="14"/>
      <c r="J2" s="14"/>
      <c r="K2" s="14"/>
      <c r="L2" s="14"/>
      <c r="M2" s="14"/>
      <c r="N2" s="14"/>
      <c r="O2" s="14"/>
      <c r="P2" s="14"/>
      <c r="Q2" s="14"/>
    </row>
    <row r="3" spans="1:17" ht="14.25" thickBot="1">
      <c r="A3" s="210"/>
      <c r="B3" s="211"/>
      <c r="C3" s="211"/>
      <c r="D3" s="211"/>
      <c r="E3" s="211"/>
      <c r="F3" s="211"/>
      <c r="G3" s="211"/>
      <c r="H3" s="211"/>
      <c r="I3" s="212"/>
      <c r="J3" s="14"/>
      <c r="K3" s="14"/>
      <c r="L3" s="14"/>
      <c r="M3" s="14"/>
      <c r="N3" s="14"/>
      <c r="O3" s="14"/>
      <c r="P3" s="14"/>
      <c r="Q3" s="14"/>
    </row>
    <row r="4" spans="1:17" ht="14.25" thickBot="1">
      <c r="A4" s="210"/>
      <c r="B4" s="211"/>
      <c r="C4" s="211"/>
      <c r="D4" s="211"/>
      <c r="E4" s="211"/>
      <c r="F4" s="211"/>
      <c r="G4" s="211"/>
      <c r="H4" s="211"/>
      <c r="I4" s="212"/>
      <c r="J4" s="14"/>
      <c r="K4" s="213" t="s">
        <v>0</v>
      </c>
      <c r="L4" s="214"/>
      <c r="M4" s="215"/>
      <c r="N4" s="215"/>
      <c r="O4" s="215"/>
      <c r="P4" s="215"/>
      <c r="Q4" s="216"/>
    </row>
    <row r="5" spans="1:17" ht="14.25" thickBot="1">
      <c r="A5" s="14"/>
      <c r="B5" s="14"/>
      <c r="C5" s="14"/>
      <c r="D5" s="14"/>
      <c r="E5" s="14"/>
      <c r="F5" s="14"/>
      <c r="G5" s="14"/>
      <c r="H5" s="14"/>
      <c r="I5" s="14"/>
      <c r="J5" s="14"/>
      <c r="K5" s="14"/>
      <c r="L5" s="14"/>
      <c r="M5" s="14"/>
      <c r="N5" s="14"/>
      <c r="O5" s="14"/>
      <c r="P5" s="14"/>
      <c r="Q5" s="14"/>
    </row>
    <row r="6" spans="1:17" ht="13.5">
      <c r="A6" s="15"/>
      <c r="B6" s="217" t="s">
        <v>34</v>
      </c>
      <c r="C6" s="218"/>
      <c r="D6" s="219"/>
      <c r="E6" s="219"/>
      <c r="F6" s="219"/>
      <c r="G6" s="219"/>
      <c r="H6" s="219"/>
      <c r="I6" s="219"/>
      <c r="J6" s="219"/>
      <c r="K6" s="219"/>
      <c r="L6" s="219"/>
      <c r="M6" s="219"/>
      <c r="N6" s="219"/>
      <c r="O6" s="219"/>
      <c r="P6" s="219"/>
      <c r="Q6" s="220"/>
    </row>
    <row r="7" spans="1:17" ht="13.5">
      <c r="A7" s="2" t="s">
        <v>4</v>
      </c>
      <c r="B7" s="197" t="s">
        <v>5</v>
      </c>
      <c r="C7" s="194"/>
      <c r="D7" s="198"/>
      <c r="E7" s="199"/>
      <c r="F7" s="199"/>
      <c r="G7" s="199"/>
      <c r="H7" s="199"/>
      <c r="I7" s="199"/>
      <c r="J7" s="199"/>
      <c r="K7" s="199"/>
      <c r="L7" s="199"/>
      <c r="M7" s="199"/>
      <c r="N7" s="199"/>
      <c r="O7" s="199"/>
      <c r="P7" s="199"/>
      <c r="Q7" s="200"/>
    </row>
    <row r="8" spans="1:17" ht="13.5">
      <c r="A8" s="2" t="s">
        <v>6</v>
      </c>
      <c r="B8" s="223" t="s">
        <v>1</v>
      </c>
      <c r="C8" s="228"/>
      <c r="D8" s="4" t="s">
        <v>7</v>
      </c>
      <c r="E8" s="16"/>
      <c r="F8" s="16"/>
      <c r="G8" s="16"/>
      <c r="H8" s="16"/>
      <c r="I8" s="16"/>
      <c r="J8" s="16"/>
      <c r="K8" s="16"/>
      <c r="L8" s="16"/>
      <c r="M8" s="16"/>
      <c r="N8" s="16"/>
      <c r="O8" s="16"/>
      <c r="P8" s="16"/>
      <c r="Q8" s="17"/>
    </row>
    <row r="9" spans="1:17" ht="13.5">
      <c r="A9" s="2" t="s">
        <v>8</v>
      </c>
      <c r="B9" s="229"/>
      <c r="C9" s="230"/>
      <c r="D9" s="18"/>
      <c r="E9" s="19"/>
      <c r="F9" s="5" t="s">
        <v>9</v>
      </c>
      <c r="G9" s="6"/>
      <c r="H9" s="6"/>
      <c r="I9" s="233" t="s">
        <v>10</v>
      </c>
      <c r="J9" s="233"/>
      <c r="K9" s="19"/>
      <c r="L9" s="19"/>
      <c r="M9" s="19"/>
      <c r="N9" s="19"/>
      <c r="O9" s="19"/>
      <c r="P9" s="19"/>
      <c r="Q9" s="20"/>
    </row>
    <row r="10" spans="1:17" ht="12" customHeight="1">
      <c r="A10" s="21"/>
      <c r="B10" s="231"/>
      <c r="C10" s="232"/>
      <c r="D10" s="22"/>
      <c r="E10" s="23"/>
      <c r="F10" s="23"/>
      <c r="G10" s="23"/>
      <c r="H10" s="23"/>
      <c r="I10" s="23"/>
      <c r="J10" s="23"/>
      <c r="K10" s="23"/>
      <c r="L10" s="23"/>
      <c r="M10" s="23"/>
      <c r="N10" s="23"/>
      <c r="O10" s="23"/>
      <c r="P10" s="23"/>
      <c r="Q10" s="24"/>
    </row>
    <row r="11" spans="1:17" ht="13.5">
      <c r="A11" s="25"/>
      <c r="B11" s="197" t="s">
        <v>11</v>
      </c>
      <c r="C11" s="194"/>
      <c r="D11" s="194" t="s">
        <v>2</v>
      </c>
      <c r="E11" s="194"/>
      <c r="F11" s="234"/>
      <c r="G11" s="234"/>
      <c r="H11" s="234"/>
      <c r="I11" s="234"/>
      <c r="J11" s="226"/>
      <c r="K11" s="225" t="s">
        <v>12</v>
      </c>
      <c r="L11" s="225"/>
      <c r="M11" s="226"/>
      <c r="N11" s="226"/>
      <c r="O11" s="226"/>
      <c r="P11" s="226"/>
      <c r="Q11" s="227"/>
    </row>
    <row r="12" spans="1:17" ht="13.5">
      <c r="A12" s="221" t="s">
        <v>13</v>
      </c>
      <c r="B12" s="195"/>
      <c r="C12" s="195"/>
      <c r="D12" s="195"/>
      <c r="E12" s="197"/>
      <c r="F12" s="222"/>
      <c r="G12" s="223"/>
      <c r="H12" s="223"/>
      <c r="I12" s="223"/>
      <c r="J12" s="223"/>
      <c r="K12" s="223"/>
      <c r="L12" s="223"/>
      <c r="M12" s="223"/>
      <c r="N12" s="223"/>
      <c r="O12" s="223"/>
      <c r="P12" s="223"/>
      <c r="Q12" s="224"/>
    </row>
    <row r="13" spans="1:17" ht="13.5">
      <c r="A13" s="254"/>
      <c r="B13" s="201" t="s">
        <v>14</v>
      </c>
      <c r="C13" s="201"/>
      <c r="D13" s="201"/>
      <c r="E13" s="201"/>
      <c r="F13" s="194"/>
      <c r="G13" s="194"/>
      <c r="H13" s="194"/>
      <c r="I13" s="194"/>
      <c r="J13" s="194"/>
      <c r="K13" s="194"/>
      <c r="L13" s="194"/>
      <c r="M13" s="194"/>
      <c r="N13" s="194"/>
      <c r="O13" s="194"/>
      <c r="P13" s="194"/>
      <c r="Q13" s="235"/>
    </row>
    <row r="14" spans="1:17" ht="13.5">
      <c r="A14" s="254"/>
      <c r="B14" s="201" t="s">
        <v>15</v>
      </c>
      <c r="C14" s="201"/>
      <c r="D14" s="201"/>
      <c r="E14" s="201"/>
      <c r="F14" s="194"/>
      <c r="G14" s="194"/>
      <c r="H14" s="194"/>
      <c r="I14" s="194"/>
      <c r="J14" s="194"/>
      <c r="K14" s="194"/>
      <c r="L14" s="194"/>
      <c r="M14" s="194"/>
      <c r="N14" s="194"/>
      <c r="O14" s="194"/>
      <c r="P14" s="194"/>
      <c r="Q14" s="235"/>
    </row>
    <row r="15" spans="1:17" ht="27" customHeight="1">
      <c r="A15" s="254"/>
      <c r="B15" s="201" t="s">
        <v>16</v>
      </c>
      <c r="C15" s="201"/>
      <c r="D15" s="201"/>
      <c r="E15" s="201"/>
      <c r="F15" s="202" t="s">
        <v>39</v>
      </c>
      <c r="G15" s="203"/>
      <c r="H15" s="203"/>
      <c r="I15" s="203"/>
      <c r="J15" s="203"/>
      <c r="K15" s="203"/>
      <c r="L15" s="203"/>
      <c r="M15" s="203"/>
      <c r="N15" s="203"/>
      <c r="O15" s="203"/>
      <c r="P15" s="203"/>
      <c r="Q15" s="204"/>
    </row>
    <row r="16" spans="1:17" ht="13.5">
      <c r="A16" s="254"/>
      <c r="B16" s="205" t="s">
        <v>17</v>
      </c>
      <c r="C16" s="206"/>
      <c r="D16" s="206"/>
      <c r="E16" s="207"/>
      <c r="F16" s="194" t="s">
        <v>18</v>
      </c>
      <c r="G16" s="194"/>
      <c r="H16" s="195" t="s">
        <v>41</v>
      </c>
      <c r="I16" s="195"/>
      <c r="J16" s="195"/>
      <c r="K16" s="195"/>
      <c r="L16" s="195"/>
      <c r="M16" s="195"/>
      <c r="N16" s="195"/>
      <c r="O16" s="195"/>
      <c r="P16" s="195"/>
      <c r="Q16" s="196"/>
    </row>
    <row r="17" spans="1:17" ht="13.5">
      <c r="A17" s="254"/>
      <c r="B17" s="208"/>
      <c r="C17" s="176"/>
      <c r="D17" s="176"/>
      <c r="E17" s="209"/>
      <c r="F17" s="194" t="s">
        <v>38</v>
      </c>
      <c r="G17" s="194"/>
      <c r="H17" s="195" t="s">
        <v>42</v>
      </c>
      <c r="I17" s="195"/>
      <c r="J17" s="195"/>
      <c r="K17" s="195"/>
      <c r="L17" s="195"/>
      <c r="M17" s="195"/>
      <c r="N17" s="195"/>
      <c r="O17" s="195"/>
      <c r="P17" s="195"/>
      <c r="Q17" s="196"/>
    </row>
    <row r="18" spans="1:17" ht="13.5">
      <c r="A18" s="254"/>
      <c r="B18" s="11"/>
      <c r="C18" s="10"/>
      <c r="D18" s="10"/>
      <c r="E18" s="12"/>
      <c r="F18" s="194" t="s">
        <v>19</v>
      </c>
      <c r="G18" s="194"/>
      <c r="H18" s="195" t="s">
        <v>43</v>
      </c>
      <c r="I18" s="195"/>
      <c r="J18" s="195"/>
      <c r="K18" s="195"/>
      <c r="L18" s="195"/>
      <c r="M18" s="195"/>
      <c r="N18" s="195"/>
      <c r="O18" s="195"/>
      <c r="P18" s="195"/>
      <c r="Q18" s="196"/>
    </row>
    <row r="19" spans="1:17" ht="13.5">
      <c r="A19" s="254"/>
      <c r="B19" s="201" t="s">
        <v>20</v>
      </c>
      <c r="C19" s="201"/>
      <c r="D19" s="201"/>
      <c r="E19" s="201"/>
      <c r="F19" s="194"/>
      <c r="G19" s="194"/>
      <c r="H19" s="194"/>
      <c r="I19" s="194"/>
      <c r="J19" s="194"/>
      <c r="K19" s="194"/>
      <c r="L19" s="194"/>
      <c r="M19" s="194"/>
      <c r="N19" s="194"/>
      <c r="O19" s="194"/>
      <c r="P19" s="194"/>
      <c r="Q19" s="235"/>
    </row>
    <row r="20" spans="1:17" ht="13.5">
      <c r="A20" s="254"/>
      <c r="B20" s="201"/>
      <c r="C20" s="201"/>
      <c r="D20" s="201"/>
      <c r="E20" s="201"/>
      <c r="F20" s="194"/>
      <c r="G20" s="194"/>
      <c r="H20" s="194"/>
      <c r="I20" s="194"/>
      <c r="J20" s="194"/>
      <c r="K20" s="194"/>
      <c r="L20" s="194"/>
      <c r="M20" s="194"/>
      <c r="N20" s="194"/>
      <c r="O20" s="194"/>
      <c r="P20" s="194"/>
      <c r="Q20" s="235"/>
    </row>
    <row r="21" spans="1:17" ht="13.5">
      <c r="A21" s="254"/>
      <c r="B21" s="201" t="s">
        <v>21</v>
      </c>
      <c r="C21" s="201"/>
      <c r="D21" s="201"/>
      <c r="E21" s="201"/>
      <c r="F21" s="194"/>
      <c r="G21" s="194"/>
      <c r="H21" s="194"/>
      <c r="I21" s="194"/>
      <c r="J21" s="194"/>
      <c r="K21" s="194"/>
      <c r="L21" s="194"/>
      <c r="M21" s="194"/>
      <c r="N21" s="194"/>
      <c r="O21" s="194"/>
      <c r="P21" s="194"/>
      <c r="Q21" s="235"/>
    </row>
    <row r="22" spans="1:17" ht="13.5">
      <c r="A22" s="254"/>
      <c r="B22" s="236" t="s">
        <v>22</v>
      </c>
      <c r="C22" s="237"/>
      <c r="D22" s="237"/>
      <c r="E22" s="238"/>
      <c r="F22" s="194"/>
      <c r="G22" s="194"/>
      <c r="H22" s="194"/>
      <c r="I22" s="194"/>
      <c r="J22" s="194"/>
      <c r="K22" s="194"/>
      <c r="L22" s="194"/>
      <c r="M22" s="194"/>
      <c r="N22" s="194"/>
      <c r="O22" s="194"/>
      <c r="P22" s="194"/>
      <c r="Q22" s="235"/>
    </row>
    <row r="23" spans="1:17" ht="13.5">
      <c r="A23" s="254"/>
      <c r="B23" s="205" t="s">
        <v>23</v>
      </c>
      <c r="C23" s="206"/>
      <c r="D23" s="206"/>
      <c r="E23" s="207"/>
      <c r="F23" s="246" t="s">
        <v>24</v>
      </c>
      <c r="G23" s="195"/>
      <c r="H23" s="195"/>
      <c r="I23" s="197"/>
      <c r="J23" s="246" t="s">
        <v>40</v>
      </c>
      <c r="K23" s="195"/>
      <c r="L23" s="195"/>
      <c r="M23" s="197"/>
      <c r="N23" s="246"/>
      <c r="O23" s="247"/>
      <c r="P23" s="247"/>
      <c r="Q23" s="248"/>
    </row>
    <row r="24" spans="1:17" ht="13.5">
      <c r="A24" s="254"/>
      <c r="B24" s="239"/>
      <c r="C24" s="212"/>
      <c r="D24" s="212"/>
      <c r="E24" s="240"/>
      <c r="F24" s="246" t="s">
        <v>25</v>
      </c>
      <c r="G24" s="195"/>
      <c r="H24" s="195"/>
      <c r="I24" s="197"/>
      <c r="J24" s="244" t="s">
        <v>26</v>
      </c>
      <c r="K24" s="245"/>
      <c r="L24" s="7"/>
      <c r="M24" s="3"/>
      <c r="N24" s="8" t="s">
        <v>27</v>
      </c>
      <c r="O24" s="246"/>
      <c r="P24" s="247"/>
      <c r="Q24" s="248"/>
    </row>
    <row r="25" spans="1:17" ht="13.5">
      <c r="A25" s="255"/>
      <c r="B25" s="241"/>
      <c r="C25" s="242"/>
      <c r="D25" s="242"/>
      <c r="E25" s="243"/>
      <c r="F25" s="246" t="s">
        <v>28</v>
      </c>
      <c r="G25" s="195"/>
      <c r="H25" s="195"/>
      <c r="I25" s="197"/>
      <c r="J25" s="246"/>
      <c r="K25" s="247"/>
      <c r="L25" s="247"/>
      <c r="M25" s="247"/>
      <c r="N25" s="247"/>
      <c r="O25" s="247"/>
      <c r="P25" s="247"/>
      <c r="Q25" s="248"/>
    </row>
    <row r="26" spans="1:17" ht="30" customHeight="1" thickBot="1">
      <c r="A26" s="249" t="s">
        <v>29</v>
      </c>
      <c r="B26" s="250"/>
      <c r="C26" s="250"/>
      <c r="D26" s="250"/>
      <c r="E26" s="250"/>
      <c r="F26" s="251" t="s">
        <v>30</v>
      </c>
      <c r="G26" s="252"/>
      <c r="H26" s="252"/>
      <c r="I26" s="252"/>
      <c r="J26" s="252"/>
      <c r="K26" s="252"/>
      <c r="L26" s="252"/>
      <c r="M26" s="252"/>
      <c r="N26" s="252"/>
      <c r="O26" s="252"/>
      <c r="P26" s="252"/>
      <c r="Q26" s="253"/>
    </row>
    <row r="27" spans="1:17" ht="15.75" customHeight="1">
      <c r="A27" s="9" t="s">
        <v>3</v>
      </c>
      <c r="B27" s="26"/>
      <c r="C27" s="26"/>
      <c r="D27" s="26"/>
      <c r="E27" s="26"/>
      <c r="F27" s="26"/>
      <c r="G27" s="26"/>
      <c r="H27" s="26"/>
      <c r="I27" s="26"/>
      <c r="J27" s="26"/>
      <c r="K27" s="26"/>
      <c r="L27" s="26"/>
      <c r="M27" s="26"/>
      <c r="N27" s="26"/>
      <c r="O27" s="26"/>
      <c r="P27" s="26"/>
      <c r="Q27" s="26"/>
    </row>
    <row r="28" spans="1:17" ht="13.5">
      <c r="A28" s="176" t="s">
        <v>35</v>
      </c>
      <c r="B28" s="256"/>
      <c r="C28" s="256"/>
      <c r="D28" s="256"/>
      <c r="E28" s="256"/>
      <c r="F28" s="256"/>
      <c r="G28" s="256"/>
      <c r="H28" s="256"/>
      <c r="I28" s="256"/>
      <c r="J28" s="256"/>
      <c r="K28" s="256"/>
      <c r="L28" s="256"/>
      <c r="M28" s="256"/>
      <c r="N28" s="256"/>
      <c r="O28" s="256"/>
      <c r="P28" s="256"/>
      <c r="Q28" s="256"/>
    </row>
    <row r="29" spans="1:17" ht="13.5" customHeight="1">
      <c r="A29" s="257" t="s">
        <v>31</v>
      </c>
      <c r="B29" s="258"/>
      <c r="C29" s="258"/>
      <c r="D29" s="258"/>
      <c r="E29" s="258"/>
      <c r="F29" s="258"/>
      <c r="G29" s="258"/>
      <c r="H29" s="258"/>
      <c r="I29" s="258"/>
      <c r="J29" s="258"/>
      <c r="K29" s="258"/>
      <c r="L29" s="258"/>
      <c r="M29" s="258"/>
      <c r="N29" s="258"/>
      <c r="O29" s="258"/>
      <c r="P29" s="258"/>
      <c r="Q29" s="258"/>
    </row>
    <row r="30" spans="1:17" ht="13.5">
      <c r="A30" s="176" t="s">
        <v>32</v>
      </c>
      <c r="B30" s="256"/>
      <c r="C30" s="256"/>
      <c r="D30" s="256"/>
      <c r="E30" s="256"/>
      <c r="F30" s="256"/>
      <c r="G30" s="256"/>
      <c r="H30" s="256"/>
      <c r="I30" s="256"/>
      <c r="J30" s="256"/>
      <c r="K30" s="256"/>
      <c r="L30" s="256"/>
      <c r="M30" s="256"/>
      <c r="N30" s="256"/>
      <c r="O30" s="256"/>
      <c r="P30" s="256"/>
      <c r="Q30" s="256"/>
    </row>
    <row r="31" spans="1:17" ht="12.75" customHeight="1">
      <c r="A31" s="176" t="s">
        <v>36</v>
      </c>
      <c r="B31" s="256"/>
      <c r="C31" s="256"/>
      <c r="D31" s="256"/>
      <c r="E31" s="256"/>
      <c r="F31" s="256"/>
      <c r="G31" s="256"/>
      <c r="H31" s="256"/>
      <c r="I31" s="256"/>
      <c r="J31" s="256"/>
      <c r="K31" s="256"/>
      <c r="L31" s="256"/>
      <c r="M31" s="256"/>
      <c r="N31" s="256"/>
      <c r="O31" s="256"/>
      <c r="P31" s="256"/>
      <c r="Q31" s="256"/>
    </row>
    <row r="32" spans="1:17" ht="26.25" customHeight="1">
      <c r="A32" s="257" t="s">
        <v>37</v>
      </c>
      <c r="B32" s="260"/>
      <c r="C32" s="260"/>
      <c r="D32" s="260"/>
      <c r="E32" s="260"/>
      <c r="F32" s="260"/>
      <c r="G32" s="260"/>
      <c r="H32" s="260"/>
      <c r="I32" s="260"/>
      <c r="J32" s="260"/>
      <c r="K32" s="260"/>
      <c r="L32" s="260"/>
      <c r="M32" s="260"/>
      <c r="N32" s="260"/>
      <c r="O32" s="260"/>
      <c r="P32" s="260"/>
      <c r="Q32" s="260"/>
    </row>
    <row r="34" spans="2:17" ht="13.5">
      <c r="B34" s="259"/>
      <c r="C34" s="259"/>
      <c r="D34" s="259"/>
      <c r="E34" s="259"/>
      <c r="F34" s="259"/>
      <c r="G34" s="259"/>
      <c r="H34" s="259"/>
      <c r="I34" s="259"/>
      <c r="J34" s="259"/>
      <c r="K34" s="259"/>
      <c r="L34" s="259"/>
      <c r="M34" s="259"/>
      <c r="N34" s="259"/>
      <c r="O34" s="259"/>
      <c r="P34" s="259"/>
      <c r="Q34" s="259"/>
    </row>
    <row r="35" spans="2:17" ht="39" customHeight="1">
      <c r="B35" s="261"/>
      <c r="C35" s="261"/>
      <c r="D35" s="261"/>
      <c r="E35" s="261"/>
      <c r="F35" s="261"/>
      <c r="G35" s="261"/>
      <c r="H35" s="261"/>
      <c r="I35" s="261"/>
      <c r="J35" s="261"/>
      <c r="K35" s="261"/>
      <c r="L35" s="261"/>
      <c r="M35" s="261"/>
      <c r="N35" s="261"/>
      <c r="O35" s="261"/>
      <c r="P35" s="261"/>
      <c r="Q35" s="261"/>
    </row>
    <row r="36" spans="2:17" ht="13.5">
      <c r="B36" s="259"/>
      <c r="C36" s="259"/>
      <c r="D36" s="259"/>
      <c r="E36" s="259"/>
      <c r="F36" s="259"/>
      <c r="G36" s="259"/>
      <c r="H36" s="259"/>
      <c r="I36" s="259"/>
      <c r="J36" s="259"/>
      <c r="K36" s="259"/>
      <c r="L36" s="259"/>
      <c r="M36" s="259"/>
      <c r="N36" s="259"/>
      <c r="O36" s="259"/>
      <c r="P36" s="259"/>
      <c r="Q36" s="259"/>
    </row>
  </sheetData>
  <sheetProtection/>
  <mergeCells count="57">
    <mergeCell ref="A28:Q28"/>
    <mergeCell ref="A29:Q29"/>
    <mergeCell ref="A30:Q30"/>
    <mergeCell ref="B36:Q36"/>
    <mergeCell ref="A32:Q32"/>
    <mergeCell ref="B34:Q34"/>
    <mergeCell ref="B35:Q35"/>
    <mergeCell ref="A31:Q31"/>
    <mergeCell ref="A26:E26"/>
    <mergeCell ref="F26:Q26"/>
    <mergeCell ref="A13:A25"/>
    <mergeCell ref="B13:E13"/>
    <mergeCell ref="F13:Q13"/>
    <mergeCell ref="B14:E14"/>
    <mergeCell ref="F14:Q14"/>
    <mergeCell ref="J23:M23"/>
    <mergeCell ref="N23:Q23"/>
    <mergeCell ref="O24:Q24"/>
    <mergeCell ref="B23:E25"/>
    <mergeCell ref="J24:K24"/>
    <mergeCell ref="F25:I25"/>
    <mergeCell ref="J25:Q25"/>
    <mergeCell ref="F23:I23"/>
    <mergeCell ref="F24:I24"/>
    <mergeCell ref="B19:E20"/>
    <mergeCell ref="F19:Q20"/>
    <mergeCell ref="B22:E22"/>
    <mergeCell ref="F22:Q22"/>
    <mergeCell ref="B21:E21"/>
    <mergeCell ref="F21:Q21"/>
    <mergeCell ref="K11:L11"/>
    <mergeCell ref="M11:Q11"/>
    <mergeCell ref="B8:C10"/>
    <mergeCell ref="I9:J9"/>
    <mergeCell ref="B11:C11"/>
    <mergeCell ref="D11:E11"/>
    <mergeCell ref="F11:J11"/>
    <mergeCell ref="F16:G16"/>
    <mergeCell ref="A3:A4"/>
    <mergeCell ref="B3:H4"/>
    <mergeCell ref="I3:I4"/>
    <mergeCell ref="K4:L4"/>
    <mergeCell ref="M4:Q4"/>
    <mergeCell ref="B6:C6"/>
    <mergeCell ref="D6:Q6"/>
    <mergeCell ref="A12:E12"/>
    <mergeCell ref="F12:Q12"/>
    <mergeCell ref="F18:G18"/>
    <mergeCell ref="H17:Q17"/>
    <mergeCell ref="B7:C7"/>
    <mergeCell ref="D7:Q7"/>
    <mergeCell ref="H16:Q16"/>
    <mergeCell ref="F17:G17"/>
    <mergeCell ref="H18:Q18"/>
    <mergeCell ref="B15:E15"/>
    <mergeCell ref="F15:Q15"/>
    <mergeCell ref="B16:E17"/>
  </mergeCells>
  <printOptions/>
  <pageMargins left="0.59" right="0.16"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TOGO-C</cp:lastModifiedBy>
  <cp:lastPrinted>2020-11-30T07:49:32Z</cp:lastPrinted>
  <dcterms:created xsi:type="dcterms:W3CDTF">2006-06-21T15:17:56Z</dcterms:created>
  <dcterms:modified xsi:type="dcterms:W3CDTF">2021-03-10T09:21:52Z</dcterms:modified>
  <cp:category/>
  <cp:version/>
  <cp:contentType/>
  <cp:contentStatus/>
</cp:coreProperties>
</file>